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At a Glance" sheetId="2" state="visible" r:id="rId4"/>
    <sheet name="Strategy Builder" sheetId="3" state="visible" r:id="rId5"/>
    <sheet name="Priorities &amp; Mix" sheetId="4" state="visible" r:id="rId6"/>
    <sheet name="Audiences" sheetId="5" state="visible" r:id="rId7"/>
    <sheet name="Post Builder" sheetId="6" state="visible" r:id="rId8"/>
    <sheet name="Q&amp;A Library" sheetId="7" state="visible" r:id="rId9"/>
    <sheet name="Response Guide" sheetId="8" state="visible" r:id="rId10"/>
    <sheet name="Team &amp; Resources" sheetId="9" state="visible" r:id="rId11"/>
    <sheet name="Results" sheetId="10" state="visible" r:id="rId12"/>
    <sheet name="Platform Tips" sheetId="11" state="visible" r:id="rId13"/>
    <sheet name="AI Prompts"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<sst xmlns="http://schemas.openxmlformats.org/spreadsheetml/2006/main" count="1137" uniqueCount="834">
  <si>
    <t xml:space="preserve">NP CONNECT  |  MARKETING TOOLKIT</t>
  </si>
  <si>
    <t xml:space="preserve">Social Media Matrix &amp; Guidebook</t>
  </si>
  <si>
    <t xml:space="preserve">Set your social media goals, create a strategy and define your content plan. This template makes sure every post has a purpose... and that everyone on your team knows what to post, where, for who, and how to answer when people talk back.</t>
  </si>
  <si>
    <t xml:space="preserve">Most businesses "do social" like this: "We should post something." "About what?" "I dunno... it's Taco Tuesday?" That's not a strategy, that's a hostage situation with a phone. This matrix flips it. You start with a goal and work left to right until the content basically writes itself. It's one of the most useful tools I've ever built for clients.</t>
  </si>
  <si>
    <t xml:space="preserve">HOW TO USE IT</t>
  </si>
  <si>
    <t xml:space="preserve">1.  Strategy Builder (the most important tab): read it left to right. Goal, then how you'll get there, what you'll write about, where you'll post and who it's for. Type the goal number on every row and it color codes itself.</t>
  </si>
  <si>
    <t xml:space="preserve">2.  Priorities &amp; Mix: decide what % of posts go to each goal, which channels matter most, how often to post, which post types win and where ad money goes.</t>
  </si>
  <si>
    <t xml:space="preserve">3.  Audiences: document every ad audience you build (Meta, LinkedIn and more) so you can reuse and compare them.</t>
  </si>
  <si>
    <t xml:space="preserve">4.  Post Builder: pick a goal, topic and channel, and it writes the AI prompt for you. Copy, paste, edit, post.</t>
  </si>
  <si>
    <t xml:space="preserve">5.  Q&amp;A Library and Response Guide: approved answers and a step-by-step workflow (plus a crisis plan) so anyone can reply without guessing.</t>
  </si>
  <si>
    <t xml:space="preserve">6.  Team &amp; Resources: who does what, partners, the links everyone uses and who controls each account.</t>
  </si>
  <si>
    <t xml:space="preserve">7.  Results: track the numbers monthly. At a Glance turns it all into one page you can hand to your team.</t>
  </si>
  <si>
    <t xml:space="preserve">THE COLOR CODE</t>
  </si>
  <si>
    <t xml:space="preserve">Green cells with blue text = you type here.   White cells = formulas. In the Strategy Builder, each goal gets its own color so you can see the path from goal to post.</t>
  </si>
  <si>
    <t xml:space="preserve">The examples are from my own business, NP Connect, so you can see what belongs where. Type over them with your own. Team names and contact info are made up.</t>
  </si>
  <si>
    <t xml:space="preserve">A FEW RULES THAT MAKE THIS WORK</t>
  </si>
  <si>
    <t xml:space="preserve">■</t>
  </si>
  <si>
    <t xml:space="preserve">No goal, no post. Every post should trace back to a row in the Strategy Builder.</t>
  </si>
  <si>
    <t xml:space="preserve">Pick 2 or 3 channels and do them well. Being everywhere badly is worse than being somewhere great.</t>
  </si>
  <si>
    <t xml:space="preserve">Give before you ask. Most posts should educate, entertain or prove. Keep the sales pitches to a small slice.</t>
  </si>
  <si>
    <t xml:space="preserve">Replies are content too. Answer fast, use the Q&amp;A Library and move complaints to private messages.</t>
  </si>
  <si>
    <t xml:space="preserve">Use AI to draft, never to publish. A human checks every fact and makes it sound like you.</t>
  </si>
  <si>
    <t xml:space="preserve">Review the matrix every quarter. Kill what isn't working. Double down on what is.</t>
  </si>
  <si>
    <t xml:space="preserve">USE AI TO DO THE BORING PARTS</t>
  </si>
  <si>
    <t xml:space="preserve">Draft the matrix: "I run [business] serving [ideal clients]. My goals are [goals]. For each goal give me strategies, topics, channels, audience, format, call to action and how to measure it, as a table I can paste into Excel."</t>
  </si>
  <si>
    <t xml:space="preserve">Write a post: use the Post Builder tab. It builds the prompt from your matrix automatically.</t>
  </si>
  <si>
    <t xml:space="preserve">Build your Q&amp;A Library: paste the questions you get in comments, DMs and sales calls and ask AI to write an approved public reply and a longer DM reply for each.</t>
  </si>
  <si>
    <t xml:space="preserve">More prompts for audiences, ads, repurposing, reviews, holding statements and monthly reviews are on the AI Prompts tab.</t>
  </si>
  <si>
    <t xml:space="preserve">PICKLE POINT</t>
  </si>
  <si>
    <t xml:space="preserve">"Every post needs a job. Random acts of content don't pay the bills."  Nick Packard</t>
  </si>
  <si>
    <t xml:space="preserve">More free tools from the book Picklefarts: Stupid Ideas. Smart Marketing. at nickisatool.com</t>
  </si>
  <si>
    <t xml:space="preserve">Social Strategy at a Glance</t>
  </si>
  <si>
    <t xml:space="preserve">Our goals</t>
  </si>
  <si>
    <t xml:space="preserve">#</t>
  </si>
  <si>
    <t xml:space="preserve">Goal</t>
  </si>
  <si>
    <t xml:space="preserve">% of posts</t>
  </si>
  <si>
    <t xml:space="preserve">Posts / month</t>
  </si>
  <si>
    <t xml:space="preserve">Strategies</t>
  </si>
  <si>
    <t xml:space="preserve">Topics</t>
  </si>
  <si>
    <t xml:space="preserve">How we measure it</t>
  </si>
  <si>
    <t xml:space="preserve">The numbers</t>
  </si>
  <si>
    <t xml:space="preserve">POSTS PER MONTH</t>
  </si>
  <si>
    <t xml:space="preserve">HIGH-PRIORITY CHANNELS</t>
  </si>
  <si>
    <t xml:space="preserve">MONTHLY AD BUDGET</t>
  </si>
  <si>
    <t xml:space="preserve">APPROVED ANSWERS</t>
  </si>
  <si>
    <t xml:space="preserve">LEADS FROM SOCIAL (YTD)</t>
  </si>
  <si>
    <t xml:space="preserve">ENGAGEMENT RATE (YTD)</t>
  </si>
  <si>
    <t xml:space="preserve">COST PER LEAD (YTD)</t>
  </si>
  <si>
    <t xml:space="preserve">NEW FOLLOWERS (YTD)</t>
  </si>
  <si>
    <t xml:space="preserve">How to use this page</t>
  </si>
  <si>
    <t xml:space="preserve">Print it and hand it to anyone who posts for you.</t>
  </si>
  <si>
    <t xml:space="preserve">Review it every quarter with the Results tab.</t>
  </si>
  <si>
    <t xml:space="preserve">If a post doesn't fit one of these goals, it doesn't get posted.</t>
  </si>
  <si>
    <t xml:space="preserve">Change the mix as your business goals change.</t>
  </si>
  <si>
    <t xml:space="preserve">Social Media Strategy Builder</t>
  </si>
  <si>
    <t xml:space="preserve">Read it left to right. Start with the goal, then how you'll get there, what you'll write about, where it goes and who it's for. Type the goal number in column A on every row and the row colors itself.</t>
  </si>
  <si>
    <t xml:space="preserve">START HERE  &gt;</t>
  </si>
  <si>
    <t xml:space="preserve">THEN  &gt;</t>
  </si>
  <si>
    <t xml:space="preserve">MAKE IT WORK  &gt;</t>
  </si>
  <si>
    <t xml:space="preserve">PROVE IT</t>
  </si>
  <si>
    <t xml:space="preserve">Goal #</t>
  </si>
  <si>
    <t xml:space="preserve">1. Social media goal</t>
  </si>
  <si>
    <t xml:space="preserve">2. How we accomplish it</t>
  </si>
  <si>
    <t xml:space="preserve">3. What we write about</t>
  </si>
  <si>
    <t xml:space="preserve">4. Where we post</t>
  </si>
  <si>
    <t xml:space="preserve">5. Who we target</t>
  </si>
  <si>
    <t xml:space="preserve">5b. Paid audience</t>
  </si>
  <si>
    <t xml:space="preserve">6. Best format</t>
  </si>
  <si>
    <t xml:space="preserve">7. Call to action</t>
  </si>
  <si>
    <t xml:space="preserve">8. How we measure it</t>
  </si>
  <si>
    <t xml:space="preserve">Post idea / hook</t>
  </si>
  <si>
    <t xml:space="preserve">Drive inquiries from high-intent, IDEAL prospects
(Book meetings)</t>
  </si>
  <si>
    <t xml:space="preserve">Show off previous work</t>
  </si>
  <si>
    <t xml:space="preserve">Case studies (SAR: situation, action, result)</t>
  </si>
  <si>
    <t xml:space="preserve">LinkedIn, Facebook, Instagram</t>
  </si>
  <si>
    <t xml:space="preserve">Business owners and marketing managers</t>
  </si>
  <si>
    <t xml:space="preserve">Marketing B2B; Website visitors 180 days</t>
  </si>
  <si>
    <t xml:space="preserve">Carousel, short video</t>
  </si>
  <si>
    <t xml:space="preserve">Book a free digital assessment</t>
  </si>
  <si>
    <t xml:space="preserve">DMs, form fills, meetings booked</t>
  </si>
  <si>
    <t xml:space="preserve">"They had 3 leads a month. Here's what we changed." 5-slide carousel.</t>
  </si>
  <si>
    <t xml:space="preserve">Client work features</t>
  </si>
  <si>
    <t xml:space="preserve">30-second screen recording of a new site, with the result in the caption.</t>
  </si>
  <si>
    <t xml:space="preserve">LinkedIn recommendations and Google reviews</t>
  </si>
  <si>
    <t xml:space="preserve">Screenshot a review + one line on what made the project work.</t>
  </si>
  <si>
    <t xml:space="preserve">Website work samples (before and after)</t>
  </si>
  <si>
    <t xml:space="preserve">Before/after slider video.</t>
  </si>
  <si>
    <t xml:space="preserve">Client videos</t>
  </si>
  <si>
    <t xml:space="preserve">60-second client interview clip.</t>
  </si>
  <si>
    <t xml:space="preserve">Showcase industry experience and expertise</t>
  </si>
  <si>
    <t xml:space="preserve">White paper or LinkedIn article</t>
  </si>
  <si>
    <t xml:space="preserve">LinkedIn, Facebook</t>
  </si>
  <si>
    <t xml:space="preserve">Business owners, agency owners</t>
  </si>
  <si>
    <t xml:space="preserve">Agency List; Marketing B2B</t>
  </si>
  <si>
    <t xml:space="preserve">Article, document post, talk clips</t>
  </si>
  <si>
    <t xml:space="preserve">Follow for more / read the article</t>
  </si>
  <si>
    <t xml:space="preserve">Saves, shares, profile visits</t>
  </si>
  <si>
    <t xml:space="preserve">"What 20 years of marketing taught me about wasting money."</t>
  </si>
  <si>
    <t xml:space="preserve">Referrals and letters of recommendation</t>
  </si>
  <si>
    <t xml:space="preserve">Blog highlights: partnerships</t>
  </si>
  <si>
    <t xml:space="preserve">Speaking engagements</t>
  </si>
  <si>
    <t xml:space="preserve">Clip of the best 45 seconds of a talk.</t>
  </si>
  <si>
    <t xml:space="preserve">Quick SAR stories (60-second wins)</t>
  </si>
  <si>
    <t xml:space="preserve">"Problem. Fix. Result." in 3 lines.</t>
  </si>
  <si>
    <t xml:space="preserve">Promote the free Digital Assessment (CTA)</t>
  </si>
  <si>
    <t xml:space="preserve">Website review</t>
  </si>
  <si>
    <t xml:space="preserve">Owners who know they have a marketing problem</t>
  </si>
  <si>
    <t xml:space="preserve">Marketing Peeps; Website visitors 180 days; Engagers 365 days</t>
  </si>
  <si>
    <t xml:space="preserve">Short video walkthrough</t>
  </si>
  <si>
    <t xml:space="preserve">Claim your free assessment</t>
  </si>
  <si>
    <t xml:space="preserve">Assessment requests, cost per lead</t>
  </si>
  <si>
    <t xml:space="preserve">"I reviewed 3 local websites in 60 seconds each. Here's what I found."</t>
  </si>
  <si>
    <t xml:space="preserve">Social media review</t>
  </si>
  <si>
    <t xml:space="preserve">Email review</t>
  </si>
  <si>
    <t xml:space="preserve">Full ecosystem review</t>
  </si>
  <si>
    <t xml:space="preserve">Posts that explain what I do (and why it matters)</t>
  </si>
  <si>
    <t xml:space="preserve">Outsourced (fractional) CMO</t>
  </si>
  <si>
    <t xml:space="preserve">Owners and marketing leads</t>
  </si>
  <si>
    <t xml:space="preserve">Carousel, talking-head video</t>
  </si>
  <si>
    <t xml:space="preserve">DM me "CMO"</t>
  </si>
  <si>
    <t xml:space="preserve">DMs, link clicks</t>
  </si>
  <si>
    <t xml:space="preserve">"What a fractional CMO actually does in month 1."</t>
  </si>
  <si>
    <t xml:space="preserve">Websites</t>
  </si>
  <si>
    <t xml:space="preserve">Digital strategy</t>
  </si>
  <si>
    <t xml:space="preserve">White-label consulting for agencies</t>
  </si>
  <si>
    <t xml:space="preserve">Ad buying</t>
  </si>
  <si>
    <t xml:space="preserve">Branding</t>
  </si>
  <si>
    <t xml:space="preserve">Coaching</t>
  </si>
  <si>
    <t xml:space="preserve">Targeted posts that drive traffic to a specific landing page</t>
  </si>
  <si>
    <t xml:space="preserve">Event announcement and sign up</t>
  </si>
  <si>
    <t xml:space="preserve">Warm audience</t>
  </si>
  <si>
    <t xml:space="preserve">Website visitors 180 days; Email list</t>
  </si>
  <si>
    <t xml:space="preserve">Link post, ad</t>
  </si>
  <si>
    <t xml:space="preserve">Click the link</t>
  </si>
  <si>
    <t xml:space="preserve">Landing page visits, conversion rate</t>
  </si>
  <si>
    <t xml:space="preserve">Best practice blog posts</t>
  </si>
  <si>
    <t xml:space="preserve">Outsourced CMO page</t>
  </si>
  <si>
    <t xml:space="preserve">FREE assessment</t>
  </si>
  <si>
    <t xml:space="preserve">Podcast episodes</t>
  </si>
  <si>
    <t xml:space="preserve">LinkedIn newsletter / articles</t>
  </si>
  <si>
    <t xml:space="preserve">Deepen understanding of NP Connect, my experience and service offerings</t>
  </si>
  <si>
    <t xml:space="preserve">Explain the company vision</t>
  </si>
  <si>
    <t xml:space="preserve">Agency vs. consultant (what's the difference?)</t>
  </si>
  <si>
    <t xml:space="preserve">Followers and warm audience</t>
  </si>
  <si>
    <t xml:space="preserve">N/A (organic)</t>
  </si>
  <si>
    <t xml:space="preserve">Talking-head video, text post</t>
  </si>
  <si>
    <t xml:space="preserve">Follow</t>
  </si>
  <si>
    <t xml:space="preserve">Comments, shares</t>
  </si>
  <si>
    <t xml:space="preserve">"Agency or consultant? Here's how to pick in 30 seconds."</t>
  </si>
  <si>
    <t xml:space="preserve">Vision statement</t>
  </si>
  <si>
    <t xml:space="preserve">Mission and values in action</t>
  </si>
  <si>
    <t xml:space="preserve">Examples of previous clients (with permission)</t>
  </si>
  <si>
    <t xml:space="preserve">Build brand confidence by giving value</t>
  </si>
  <si>
    <t xml:space="preserve">Share free templates and tools</t>
  </si>
  <si>
    <t xml:space="preserve">Small business owners</t>
  </si>
  <si>
    <t xml:space="preserve">Carousel, checklist, video tip</t>
  </si>
  <si>
    <t xml:space="preserve">Grab the free tool</t>
  </si>
  <si>
    <t xml:space="preserve">Saves, downloads, shares</t>
  </si>
  <si>
    <t xml:space="preserve">"Steal this: the exact template I use for..."</t>
  </si>
  <si>
    <t xml:space="preserve">Best practice tips and articles</t>
  </si>
  <si>
    <t xml:space="preserve">SAR highlights from previous work</t>
  </si>
  <si>
    <t xml:space="preserve">Offer the free digital assessment</t>
  </si>
  <si>
    <t xml:space="preserve">Networking resource (help others, make intros)</t>
  </si>
  <si>
    <t xml:space="preserve">Testimonials and references</t>
  </si>
  <si>
    <t xml:space="preserve">Describe service offerings</t>
  </si>
  <si>
    <t xml:space="preserve">Book a call</t>
  </si>
  <si>
    <t xml:space="preserve">Service page visits, DMs</t>
  </si>
  <si>
    <t xml:space="preserve">Outsourced CMO</t>
  </si>
  <si>
    <t xml:space="preserve">White-label consulting</t>
  </si>
  <si>
    <t xml:space="preserve">Content building</t>
  </si>
  <si>
    <t xml:space="preserve">SEO</t>
  </si>
  <si>
    <t xml:space="preserve">Ad and media buying</t>
  </si>
  <si>
    <t xml:space="preserve">Highlight past projects</t>
  </si>
  <si>
    <t xml:space="preserve">SAR stories</t>
  </si>
  <si>
    <t xml:space="preserve">Website visitors 180 days</t>
  </si>
  <si>
    <t xml:space="preserve">Video, carousel</t>
  </si>
  <si>
    <t xml:space="preserve">See more work</t>
  </si>
  <si>
    <t xml:space="preserve">Video views, profile visits</t>
  </si>
  <si>
    <t xml:space="preserve">Video features</t>
  </si>
  <si>
    <t xml:space="preserve">Website launches</t>
  </si>
  <si>
    <t xml:space="preserve">Drive brand awareness</t>
  </si>
  <si>
    <t xml:space="preserve">Highlight partnerships</t>
  </si>
  <si>
    <t xml:space="preserve">Associations and chambers</t>
  </si>
  <si>
    <t xml:space="preserve">Local business community</t>
  </si>
  <si>
    <t xml:space="preserve">Local business owners</t>
  </si>
  <si>
    <t xml:space="preserve">Photo, short video</t>
  </si>
  <si>
    <t xml:space="preserve">Follow / tag a friend</t>
  </si>
  <si>
    <t xml:space="preserve">Reach, new followers</t>
  </si>
  <si>
    <t xml:space="preserve">Co-op marketing (podcasts, guest blogs, joint events)</t>
  </si>
  <si>
    <t xml:space="preserve">Certifications</t>
  </si>
  <si>
    <t xml:space="preserve">Events and networking</t>
  </si>
  <si>
    <t xml:space="preserve">Photo dump from the chamber event with one takeaway.</t>
  </si>
  <si>
    <t xml:space="preserve">Share trusted articles with my take (be the go-to resource)</t>
  </si>
  <si>
    <t xml:space="preserve">Industry research (HubSpot, Think with Google, Social Media Today)</t>
  </si>
  <si>
    <t xml:space="preserve">LinkedIn, Facebook, X</t>
  </si>
  <si>
    <t xml:space="preserve">Text post + link in comments</t>
  </si>
  <si>
    <t xml:space="preserve">What do you think?</t>
  </si>
  <si>
    <t xml:space="preserve">"New study says X. Here's what it means for a 10-person business."</t>
  </si>
  <si>
    <t xml:space="preserve">Small business news</t>
  </si>
  <si>
    <t xml:space="preserve">Search and AI updates (Search Engine Land)</t>
  </si>
  <si>
    <t xml:space="preserve">Local business news</t>
  </si>
  <si>
    <t xml:space="preserve">Your own blog and newsletter</t>
  </si>
  <si>
    <t xml:space="preserve">Company announcements (PR or time of year)</t>
  </si>
  <si>
    <t xml:space="preserve">Charity and giving</t>
  </si>
  <si>
    <t xml:space="preserve">LinkedIn, Facebook, Instagram, Google Business Profile</t>
  </si>
  <si>
    <t xml:space="preserve">Everyone</t>
  </si>
  <si>
    <t xml:space="preserve">Celebrate with us</t>
  </si>
  <si>
    <t xml:space="preserve">Reach, comments</t>
  </si>
  <si>
    <t xml:space="preserve">Themed and holiday content</t>
  </si>
  <si>
    <t xml:space="preserve">New hires and anniversaries</t>
  </si>
  <si>
    <t xml:space="preserve">New capabilities</t>
  </si>
  <si>
    <t xml:space="preserve">Awards and press</t>
  </si>
  <si>
    <t xml:space="preserve">Create and test creative, fun content. Analyze and adjust.</t>
  </si>
  <si>
    <t xml:space="preserve">Stupid ideas that work (Picklefarts stories)</t>
  </si>
  <si>
    <t xml:space="preserve">Instagram, TikTok, YouTube + Shorts, LinkedIn</t>
  </si>
  <si>
    <t xml:space="preserve">Broad local audience</t>
  </si>
  <si>
    <t xml:space="preserve">Video viewers 50%</t>
  </si>
  <si>
    <t xml:space="preserve">Short vertical video, motion graphics</t>
  </si>
  <si>
    <t xml:space="preserve">Watch time, shares, new followers</t>
  </si>
  <si>
    <t xml:space="preserve">"The farting pickle sign that saved my business."</t>
  </si>
  <si>
    <t xml:space="preserve">Behind the scenes</t>
  </si>
  <si>
    <t xml:space="preserve">Short-form video trends that fit the brand</t>
  </si>
  <si>
    <t xml:space="preserve">Motion graphics and animated posts</t>
  </si>
  <si>
    <t xml:space="preserve">Polls and questions</t>
  </si>
  <si>
    <t xml:space="preserve">AI-assisted visuals (clearly labeled)</t>
  </si>
  <si>
    <t xml:space="preserve">Turn clients into fans and fans into referrals</t>
  </si>
  <si>
    <t xml:space="preserve">Celebrate clients</t>
  </si>
  <si>
    <t xml:space="preserve">Client spotlights</t>
  </si>
  <si>
    <t xml:space="preserve">Current clients and their networks</t>
  </si>
  <si>
    <t xml:space="preserve">Email list</t>
  </si>
  <si>
    <t xml:space="preserve">Photo, carousel</t>
  </si>
  <si>
    <t xml:space="preserve">Tag and share</t>
  </si>
  <si>
    <t xml:space="preserve">Shares, referrals</t>
  </si>
  <si>
    <t xml:space="preserve">"Meet the owner who..." with a real photo.</t>
  </si>
  <si>
    <t xml:space="preserve">Launch shout-outs</t>
  </si>
  <si>
    <t xml:space="preserve">Reshare client wins</t>
  </si>
  <si>
    <t xml:space="preserve">Collect and share social proof</t>
  </si>
  <si>
    <t xml:space="preserve">Google review requests</t>
  </si>
  <si>
    <t xml:space="preserve">Google Business Profile, Facebook, LinkedIn</t>
  </si>
  <si>
    <t xml:space="preserve">Happy clients</t>
  </si>
  <si>
    <t xml:space="preserve">Review graphic, video testimonial</t>
  </si>
  <si>
    <t xml:space="preserve">Leave a review</t>
  </si>
  <si>
    <t xml:space="preserve">Reviews per month</t>
  </si>
  <si>
    <t xml:space="preserve">Reshare client posts (user-generated content)</t>
  </si>
  <si>
    <t xml:space="preserve">Video testimonials</t>
  </si>
  <si>
    <t xml:space="preserve">Employee and partner advocacy</t>
  </si>
  <si>
    <t xml:space="preserve">Team posts on LinkedIn</t>
  </si>
  <si>
    <t xml:space="preserve">LinkedIn (personal)</t>
  </si>
  <si>
    <t xml:space="preserve">Team and partner networks</t>
  </si>
  <si>
    <t xml:space="preserve">Personal stories</t>
  </si>
  <si>
    <t xml:space="preserve">Share this</t>
  </si>
  <si>
    <t xml:space="preserve">Reach from employee posts</t>
  </si>
  <si>
    <t xml:space="preserve">Partners sharing our content</t>
  </si>
  <si>
    <t xml:space="preserve">Owner's personal stories and lessons</t>
  </si>
  <si>
    <t xml:space="preserve">[Your next goal]</t>
  </si>
  <si>
    <t xml:space="preserve">[How you'll accomplish it]</t>
  </si>
  <si>
    <t xml:space="preserve">[Topic]</t>
  </si>
  <si>
    <t xml:space="preserve">Priorities &amp; Content Mix</t>
  </si>
  <si>
    <t xml:space="preserve">What to post, where, and how much. Set the mix by goal, the priority and frequency for each channel, the post types that win, and where paid money goes.</t>
  </si>
  <si>
    <t xml:space="preserve">1. CONTENT MIX BY GOAL (what % of posts serve each goal)</t>
  </si>
  <si>
    <t xml:space="preserve">Goal (from Strategy Builder)</t>
  </si>
  <si>
    <t xml:space="preserve">Posts per month</t>
  </si>
  <si>
    <t xml:space="preserve">Total</t>
  </si>
  <si>
    <t xml:space="preserve">Total posts per month (from channel plan below)</t>
  </si>
  <si>
    <t xml:space="preserve">2. CHANNEL PRIORITIES (High = where most of the effort goes)</t>
  </si>
  <si>
    <t xml:space="preserve">Priority</t>
  </si>
  <si>
    <t xml:space="preserve">Channel</t>
  </si>
  <si>
    <t xml:space="preserve">Main goal #</t>
  </si>
  <si>
    <t xml:space="preserve">Posts per week</t>
  </si>
  <si>
    <t xml:space="preserve">Role in our strategy</t>
  </si>
  <si>
    <t xml:space="preserve">Best formats</t>
  </si>
  <si>
    <t xml:space="preserve">Owner</t>
  </si>
  <si>
    <t xml:space="preserve">Notes</t>
  </si>
  <si>
    <t xml:space="preserve">High</t>
  </si>
  <si>
    <t xml:space="preserve">Where my buyers are. Owner's voice, stories and expertise.</t>
  </si>
  <si>
    <t xml:space="preserve">Text + image, document carousels, short video</t>
  </si>
  <si>
    <t xml:space="preserve">Personal profiles usually out-reach company pages.</t>
  </si>
  <si>
    <t xml:space="preserve">Medium</t>
  </si>
  <si>
    <t xml:space="preserve">LinkedIn (company page)</t>
  </si>
  <si>
    <t xml:space="preserve">Credibility and proof when people check us out.</t>
  </si>
  <si>
    <t xml:space="preserve">Case studies, team posts, reshares</t>
  </si>
  <si>
    <t xml:space="preserve">Social manager</t>
  </si>
  <si>
    <t xml:space="preserve">Facebook</t>
  </si>
  <si>
    <t xml:space="preserve">Local community, events, reviews.</t>
  </si>
  <si>
    <t xml:space="preserve">Photos, short video, events</t>
  </si>
  <si>
    <t xml:space="preserve">Instagram</t>
  </si>
  <si>
    <t xml:space="preserve">Brand personality and behind the scenes.</t>
  </si>
  <si>
    <t xml:space="preserve">Reels, carousels, Stories</t>
  </si>
  <si>
    <t xml:space="preserve">Google Business Profile</t>
  </si>
  <si>
    <t xml:space="preserve">Local search, reviews and updates.</t>
  </si>
  <si>
    <t xml:space="preserve">Photo + update, offers</t>
  </si>
  <si>
    <t xml:space="preserve">Weekly post. Answer every review.</t>
  </si>
  <si>
    <t xml:space="preserve">Low</t>
  </si>
  <si>
    <t xml:space="preserve">YouTube + Shorts</t>
  </si>
  <si>
    <t xml:space="preserve">Searchable how-to videos and talk clips.</t>
  </si>
  <si>
    <t xml:space="preserve">Shorts, long-form how-to</t>
  </si>
  <si>
    <t xml:space="preserve">Repurpose talks and Reels.</t>
  </si>
  <si>
    <t xml:space="preserve">TikTok</t>
  </si>
  <si>
    <t xml:space="preserve">Test only. Fun, creative content.</t>
  </si>
  <si>
    <t xml:space="preserve">Short vertical video</t>
  </si>
  <si>
    <t xml:space="preserve">Run a 60-day test before committing.</t>
  </si>
  <si>
    <t xml:space="preserve">None</t>
  </si>
  <si>
    <t xml:space="preserve">X</t>
  </si>
  <si>
    <t xml:space="preserve">Not where our buyers are right now.</t>
  </si>
  <si>
    <t xml:space="preserve">Threads</t>
  </si>
  <si>
    <t xml:space="preserve">Pinterest</t>
  </si>
  <si>
    <t xml:space="preserve">Nextdoor</t>
  </si>
  <si>
    <t xml:space="preserve">3. ORGANIC POST TYPE PRIORITIES</t>
  </si>
  <si>
    <t xml:space="preserve">Post type</t>
  </si>
  <si>
    <t xml:space="preserve">Why</t>
  </si>
  <si>
    <t xml:space="preserve">Where it works best</t>
  </si>
  <si>
    <t xml:space="preserve">Short vertical video (Reels, Shorts, TikTok, LinkedIn video)</t>
  </si>
  <si>
    <t xml:space="preserve">Gets the most reach on most platforms. Captions on, point made in the first few seconds.</t>
  </si>
  <si>
    <t xml:space="preserve">Instagram, YouTube, TikTok, LinkedIn, Facebook</t>
  </si>
  <si>
    <t xml:space="preserve">Carousels and document (PDF) posts</t>
  </si>
  <si>
    <t xml:space="preserve">Saves and shares. Perfect for tips, checklists and case studies.</t>
  </si>
  <si>
    <t xml:space="preserve">LinkedIn, Instagram</t>
  </si>
  <si>
    <t xml:space="preserve">Story or opinion text posts</t>
  </si>
  <si>
    <t xml:space="preserve">Your voice and experience. The hook in the first line is everything.</t>
  </si>
  <si>
    <t xml:space="preserve">Real photos of people and work</t>
  </si>
  <si>
    <t xml:space="preserve">Builds trust. Real beats stock every time.</t>
  </si>
  <si>
    <t xml:space="preserve">Everywhere</t>
  </si>
  <si>
    <t xml:space="preserve">Stories, polls and questions</t>
  </si>
  <si>
    <t xml:space="preserve">Easy engagement and research at the same time.</t>
  </si>
  <si>
    <t xml:space="preserve">Instagram, Facebook, LinkedIn</t>
  </si>
  <si>
    <t xml:space="preserve">Live video and webinars</t>
  </si>
  <si>
    <t xml:space="preserve">Deep trust with a smaller audience. Clip it into 10 short videos after.</t>
  </si>
  <si>
    <t xml:space="preserve">LinkedIn, Facebook, YouTube</t>
  </si>
  <si>
    <t xml:space="preserve">Link posts</t>
  </si>
  <si>
    <t xml:space="preserve">Often get less reach. Use for announcements, or put the link in the comments.</t>
  </si>
  <si>
    <t xml:space="preserve">Facebook, LinkedIn</t>
  </si>
  <si>
    <t xml:space="preserve">Trends and memes</t>
  </si>
  <si>
    <t xml:space="preserve">Only when they truly fit your brand. Forced trends feel cringy.</t>
  </si>
  <si>
    <t xml:space="preserve">Instagram, TikTok</t>
  </si>
  <si>
    <t xml:space="preserve">Engagement bait ("Comment YES if...")</t>
  </si>
  <si>
    <t xml:space="preserve">Platforms push it down and people roll their eyes.</t>
  </si>
  <si>
    <t xml:space="preserve">Nowhere</t>
  </si>
  <si>
    <t xml:space="preserve">4. PAID PRIORITIES (where the ad money goes)</t>
  </si>
  <si>
    <t xml:space="preserve">Audience (from Audiences tab)</t>
  </si>
  <si>
    <t xml:space="preserve">Platform</t>
  </si>
  <si>
    <t xml:space="preserve">Objective</t>
  </si>
  <si>
    <t xml:space="preserve">Monthly budget</t>
  </si>
  <si>
    <t xml:space="preserve">What we promote</t>
  </si>
  <si>
    <t xml:space="preserve">Target result</t>
  </si>
  <si>
    <t xml:space="preserve">Meta + LinkedIn</t>
  </si>
  <si>
    <t xml:space="preserve">Leads</t>
  </si>
  <si>
    <t xml:space="preserve">Free digital assessment</t>
  </si>
  <si>
    <t xml:space="preserve">Cost per lead under $60</t>
  </si>
  <si>
    <t xml:space="preserve">Marketing B2B</t>
  </si>
  <si>
    <t xml:space="preserve">LinkedIn</t>
  </si>
  <si>
    <t xml:space="preserve">Case study document ad</t>
  </si>
  <si>
    <t xml:space="preserve">5 meetings a month</t>
  </si>
  <si>
    <t xml:space="preserve">Agency List</t>
  </si>
  <si>
    <t xml:space="preserve">2 calls a month</t>
  </si>
  <si>
    <t xml:space="preserve">Marketing Peeps</t>
  </si>
  <si>
    <t xml:space="preserve">Meta</t>
  </si>
  <si>
    <t xml:space="preserve">Traffic</t>
  </si>
  <si>
    <t xml:space="preserve">Free templates and tools</t>
  </si>
  <si>
    <t xml:space="preserve">Clicks under $1.50</t>
  </si>
  <si>
    <t xml:space="preserve">Awareness</t>
  </si>
  <si>
    <t xml:space="preserve">Picklefarts story videos</t>
  </si>
  <si>
    <t xml:space="preserve">Cost per 1,000 views</t>
  </si>
  <si>
    <t xml:space="preserve">Social Audiences</t>
  </si>
  <si>
    <t xml:space="preserve">Document every audience you build for ads so you can reuse, test and compare them. One row per audience. Works for Meta (Facebook + Instagram), LinkedIn and others.</t>
  </si>
  <si>
    <t xml:space="preserve">Audience name</t>
  </si>
  <si>
    <t xml:space="preserve">Type</t>
  </si>
  <si>
    <t xml:space="preserve">Location</t>
  </si>
  <si>
    <t xml:space="preserve">Age</t>
  </si>
  <si>
    <t xml:space="preserve">Job titles / functions</t>
  </si>
  <si>
    <t xml:space="preserve">Seniority + company size</t>
  </si>
  <si>
    <t xml:space="preserve">Industries</t>
  </si>
  <si>
    <t xml:space="preserve">Interests</t>
  </si>
  <si>
    <t xml:space="preserve">Behaviors</t>
  </si>
  <si>
    <t xml:space="preserve">Custom / uploaded list source</t>
  </si>
  <si>
    <t xml:space="preserve">Exclude</t>
  </si>
  <si>
    <t xml:space="preserve">Est. size</t>
  </si>
  <si>
    <t xml:space="preserve">Saved (targeting)</t>
  </si>
  <si>
    <t xml:space="preserve">Wisconsin</t>
  </si>
  <si>
    <t xml:space="preserve">Marketing manager, marketing director, owner</t>
  </si>
  <si>
    <t xml:space="preserve">Manager and up; 11 to 200 employees</t>
  </si>
  <si>
    <t xml:space="preserve">Manufacturing, professional services, construction</t>
  </si>
  <si>
    <t xml:space="preserve">Current clients, competitors</t>
  </si>
  <si>
    <t xml:space="preserve">Main lead gen audience. Test document ads.</t>
  </si>
  <si>
    <t xml:space="preserve">Matched (company list)</t>
  </si>
  <si>
    <t xml:space="preserve">United States</t>
  </si>
  <si>
    <t xml:space="preserve">Owner, partner, managing director</t>
  </si>
  <si>
    <t xml:space="preserve">Owner / partner; 2 to 50 employees</t>
  </si>
  <si>
    <t xml:space="preserve">Marketing and advertising</t>
  </si>
  <si>
    <t xml:space="preserve">Uploaded list of 250 agencies (CSV)</t>
  </si>
  <si>
    <t xml:space="preserve">Current partners</t>
  </si>
  <si>
    <t xml:space="preserve">White-label consulting offer.</t>
  </si>
  <si>
    <t xml:space="preserve">Saved (interests)</t>
  </si>
  <si>
    <t xml:space="preserve">28 to 60</t>
  </si>
  <si>
    <t xml:space="preserve">Small business, entrepreneurship, digital marketing</t>
  </si>
  <si>
    <t xml:space="preserve">Small business owners, Facebook page admins</t>
  </si>
  <si>
    <t xml:space="preserve">Current clients</t>
  </si>
  <si>
    <t xml:space="preserve">Meta's Advantage+ audience may expand beyond these. Watch lead quality.</t>
  </si>
  <si>
    <t xml:space="preserve">Custom (retargeting)</t>
  </si>
  <si>
    <t xml:space="preserve">Meta pixel + LinkedIn Insight Tag</t>
  </si>
  <si>
    <t xml:space="preserve">Anyone who already booked</t>
  </si>
  <si>
    <t xml:space="preserve">Best cost per lead. Rotate creative monthly.</t>
  </si>
  <si>
    <t xml:space="preserve">Engagers 365 days</t>
  </si>
  <si>
    <t xml:space="preserve">Custom (engagement)</t>
  </si>
  <si>
    <t xml:space="preserve">People who engaged with our FB or IG</t>
  </si>
  <si>
    <t xml:space="preserve">Warm audience for offers.</t>
  </si>
  <si>
    <t xml:space="preserve">Custom (video)</t>
  </si>
  <si>
    <t xml:space="preserve">Watched 50%+ of any video</t>
  </si>
  <si>
    <t xml:space="preserve">Follow-up audience after awareness videos.</t>
  </si>
  <si>
    <t xml:space="preserve">Client lookalike 1%</t>
  </si>
  <si>
    <t xml:space="preserve">Lookalike</t>
  </si>
  <si>
    <t xml:space="preserve">Client email list (hashed upload)</t>
  </si>
  <si>
    <t xml:space="preserve">Test vs. Marketing Peeps.</t>
  </si>
  <si>
    <t xml:space="preserve">Customer list</t>
  </si>
  <si>
    <t xml:space="preserve">Newsletter subscribers (CSV)</t>
  </si>
  <si>
    <t xml:space="preserve">Keep the list updated quarterly.</t>
  </si>
  <si>
    <t xml:space="preserve">Saved (location)</t>
  </si>
  <si>
    <t xml:space="preserve">15 miles around Milwaukee</t>
  </si>
  <si>
    <t xml:space="preserve">25 to 65</t>
  </si>
  <si>
    <t xml:space="preserve">Small business, local events</t>
  </si>
  <si>
    <t xml:space="preserve">Awareness and events.</t>
  </si>
  <si>
    <t xml:space="preserve">AUDIENCE TIPS</t>
  </si>
  <si>
    <t xml:space="preserve">Build warm audiences first (website visitors, engagers, video viewers, your email list). They're almost always your cheapest leads.</t>
  </si>
  <si>
    <t xml:space="preserve">On LinkedIn, job function + seniority + company size beats a long list of job titles. Keep audiences big enough to deliver (LinkedIn needs at least 300 members to run).</t>
  </si>
  <si>
    <t xml:space="preserve">On Meta, Advantage+ audience often treats your interests as suggestions and finds people on its own. Judge it by lead quality, not just cost.</t>
  </si>
  <si>
    <t xml:space="preserve">Always exclude current clients and recent converters from prospecting ads. Nobody wants to see "Book a free call" after they already hired you.</t>
  </si>
  <si>
    <t xml:space="preserve">Name audiences the same way every time: who + where + how (example: "Owners WI 25 to 65 interests"). Future you will thank you.</t>
  </si>
  <si>
    <t xml:space="preserve">Uploading a customer list? Only upload people who gave you their info, and follow each platform's rules.</t>
  </si>
  <si>
    <t xml:space="preserve">AI Post Builder</t>
  </si>
  <si>
    <t xml:space="preserve">Fill in the green cells (most have dropdowns from your matrix). The prompt builds itself. Copy the gray box into ChatGPT, Claude, Gemini or Copilot.</t>
  </si>
  <si>
    <t xml:space="preserve">Business name</t>
  </si>
  <si>
    <t xml:space="preserve">NP Connect</t>
  </si>
  <si>
    <t xml:space="preserve">Length tip</t>
  </si>
  <si>
    <t xml:space="preserve">Hashtags</t>
  </si>
  <si>
    <t xml:space="preserve">What we do (one line)</t>
  </si>
  <si>
    <t xml:space="preserve">Marketing consulting and outsourced CMO services for small businesses</t>
  </si>
  <si>
    <t xml:space="preserve">Hook in the first 2 lines. 150 to 300 words.</t>
  </si>
  <si>
    <t xml:space="preserve">0 to 3</t>
  </si>
  <si>
    <t xml:space="preserve">Short and proof-focused. 50 to 150 words.</t>
  </si>
  <si>
    <t xml:space="preserve">Strategy (how we accomplish it)</t>
  </si>
  <si>
    <t xml:space="preserve">Short and friendly. 40 to 120 words.</t>
  </si>
  <si>
    <t xml:space="preserve">0 to 2</t>
  </si>
  <si>
    <t xml:space="preserve">Topic (what we write about)</t>
  </si>
  <si>
    <t xml:space="preserve">Strong first line. 50 to 150 words.</t>
  </si>
  <si>
    <t xml:space="preserve">3 to 5 (max 5)</t>
  </si>
  <si>
    <t xml:space="preserve">Shorts: 30 to 60 second script. Title under 60 characters.</t>
  </si>
  <si>
    <t xml:space="preserve">2 to 3</t>
  </si>
  <si>
    <t xml:space="preserve">Who it's for</t>
  </si>
  <si>
    <t xml:space="preserve">15 to 45 second script, hook in the first 2 seconds.</t>
  </si>
  <si>
    <t xml:space="preserve">2 to 4</t>
  </si>
  <si>
    <t xml:space="preserve">Format</t>
  </si>
  <si>
    <t xml:space="preserve">Carousel</t>
  </si>
  <si>
    <t xml:space="preserve">Under 280 characters.</t>
  </si>
  <si>
    <t xml:space="preserve">Call to action</t>
  </si>
  <si>
    <t xml:space="preserve">Under 500 characters, conversational.</t>
  </si>
  <si>
    <t xml:space="preserve">0 to 1</t>
  </si>
  <si>
    <t xml:space="preserve">Key details, facts or story</t>
  </si>
  <si>
    <t xml:space="preserve">Local manufacturer. Website got 3 leads a month. We rebuilt the site and ran LinkedIn ads. 19 leads in 90 days.</t>
  </si>
  <si>
    <t xml:space="preserve">Keyword-rich title and description.</t>
  </si>
  <si>
    <t xml:space="preserve">0</t>
  </si>
  <si>
    <t xml:space="preserve">Our tone (3 to 5 words)</t>
  </si>
  <si>
    <t xml:space="preserve">Friendly, direct, a little funny, no jargon</t>
  </si>
  <si>
    <t xml:space="preserve">Under 300 words, include an offer or update and a button.</t>
  </si>
  <si>
    <t xml:space="preserve">Avoid</t>
  </si>
  <si>
    <t xml:space="preserve">Hype, buzzwords, long dashes, more than 3 hashtags</t>
  </si>
  <si>
    <t xml:space="preserve">Neighborly, local, not salesy.</t>
  </si>
  <si>
    <t xml:space="preserve">YOUR PROMPT: WRITE THE POST (copy the gray box)</t>
  </si>
  <si>
    <t xml:space="preserve">BONUS PROMPT: TURN IT INTO A SHORT VIDEO</t>
  </si>
  <si>
    <t xml:space="preserve">BONUS PROMPT: GIVE ME 10 MORE IDEAS FOR THIS STRATEGY</t>
  </si>
  <si>
    <t xml:space="preserve">BEFORE YOU POST</t>
  </si>
  <si>
    <t xml:space="preserve">☐</t>
  </si>
  <si>
    <t xml:space="preserve">It ties back to a goal in the Strategy Builder (no random posts).</t>
  </si>
  <si>
    <t xml:space="preserve">The first line would make YOU stop scrolling.</t>
  </si>
  <si>
    <t xml:space="preserve">It sounds like us out loud (check the Tone of Voice guide).</t>
  </si>
  <si>
    <t xml:space="preserve">One clear call to action.</t>
  </si>
  <si>
    <t xml:space="preserve">Facts, names, prices and links double-checked. AI makes stuff up.</t>
  </si>
  <si>
    <t xml:space="preserve">Alt text on images, captions on video.</t>
  </si>
  <si>
    <t xml:space="preserve">A human read the whole thing before it went live.</t>
  </si>
  <si>
    <t xml:space="preserve">Q&amp;A Library</t>
  </si>
  <si>
    <t xml:space="preserve">Approved answers to the questions people ask in comments and DMs. Anyone on the team can copy, paste, personalize and send. No guessing.</t>
  </si>
  <si>
    <t xml:space="preserve">Personalize every reply: use their name and one detail from their comment. A copy-and-paste reply that feels copied and pasted is worse than no reply. Dates turn yellow after 6 months: time to review.</t>
  </si>
  <si>
    <t xml:space="preserve">Category</t>
  </si>
  <si>
    <t xml:space="preserve">Question or comment</t>
  </si>
  <si>
    <t xml:space="preserve">Approved public reply</t>
  </si>
  <si>
    <t xml:space="preserve">Longer reply (DM or email)</t>
  </si>
  <si>
    <t xml:space="preserve">Link to include</t>
  </si>
  <si>
    <t xml:space="preserve">Last reviewed</t>
  </si>
  <si>
    <t xml:space="preserve">Services</t>
  </si>
  <si>
    <t xml:space="preserve">What does outsourced CMO mean?</t>
  </si>
  <si>
    <t xml:space="preserve">Great question! It means different things for different companies. For smaller companies it can mean running all of the marketing. For bigger ones it's a strategy lead for the team you already have. DM us and we'll tell you which fits.</t>
  </si>
  <si>
    <t xml:space="preserve">Thanks for asking! An outsourced (or fractional) CMO is a senior marketing leader you get for part of the month. For smaller companies, that can mean taking charge of everything: website, social, email and ads. For larger companies, it's a resource to define the strategy and help an existing team execute it. Want to talk through what it would look like for you? [booking link]</t>
  </si>
  <si>
    <t xml:space="preserve">[Outsourced CMO page link]</t>
  </si>
  <si>
    <t xml:space="preserve">Pricing</t>
  </si>
  <si>
    <t xml:space="preserve">How much do you charge?</t>
  </si>
  <si>
    <t xml:space="preserve">It depends on what you need, but we're always upfront about it. Send us a DM with what you're working on and we'll give you a real range, not a runaround.</t>
  </si>
  <si>
    <t xml:space="preserve">Hi [NAME]! Pricing depends on the project, but here are typical ranges: [ranges]. The fastest way to an exact number is a 20 minute call: [booking link]. No pressure, no 47-slide pitch deck.</t>
  </si>
  <si>
    <t xml:space="preserve">[Pricing or services page]</t>
  </si>
  <si>
    <t xml:space="preserve">Process</t>
  </si>
  <si>
    <t xml:space="preserve">How long does a website take?</t>
  </si>
  <si>
    <t xml:space="preserve">Most of our websites take 6 to 10 weeks from kickoff to launch. The biggest factor is usually how fast content and feedback come back. DM us for details!</t>
  </si>
  <si>
    <t xml:space="preserve">Hi [NAME]! A typical website takes 6 to 10 weeks: strategy and design, then build, then review and launch. We'll give you an exact timeline after a quick call: [booking link]</t>
  </si>
  <si>
    <t xml:space="preserve">[Websites page]</t>
  </si>
  <si>
    <t xml:space="preserve">Do you do social media management?</t>
  </si>
  <si>
    <t xml:space="preserve">We do! We build the strategy, the content plan and the posts, or train your team to do it. Want to chat? Send us a DM.</t>
  </si>
  <si>
    <t xml:space="preserve">[Services page]</t>
  </si>
  <si>
    <t xml:space="preserve">Offer</t>
  </si>
  <si>
    <t xml:space="preserve">Is the digital assessment really free?</t>
  </si>
  <si>
    <t xml:space="preserve">Yep, really free. We review your website, social and email and send you a short list of what to fix first. No strings, no hard sell.</t>
  </si>
  <si>
    <t xml:space="preserve">Hi [NAME]! Yes, it's free. We look at your website, social, email and overall online presence, then send you a short, plain-English list of priorities. Grab a spot here: [assessment link]</t>
  </si>
  <si>
    <t xml:space="preserve">[Assessment link]</t>
  </si>
  <si>
    <t xml:space="preserve">Do you only work with businesses in Wisconsin?</t>
  </si>
  <si>
    <t xml:space="preserve">We're based in Wisconsin but work with businesses all over the US. Most of our work happens over video calls anyway!</t>
  </si>
  <si>
    <t xml:space="preserve">Can I hire you for just one project?</t>
  </si>
  <si>
    <t xml:space="preserve">Absolutely. Plenty of clients start with one project and decide later if they want more. DM us what you have in mind.</t>
  </si>
  <si>
    <t xml:space="preserve">[Contact page]</t>
  </si>
  <si>
    <t xml:space="preserve">AI</t>
  </si>
  <si>
    <t xml:space="preserve">Do you use AI?</t>
  </si>
  <si>
    <t xml:space="preserve">We do, the same way you'd use a calculator: to go faster, not to think for us. A human does the strategy and reviews everything.</t>
  </si>
  <si>
    <t xml:space="preserve">Book</t>
  </si>
  <si>
    <t xml:space="preserve">Where can I get the book?</t>
  </si>
  <si>
    <t xml:space="preserve">Picklefarts: Stupid Ideas. Smart Marketing. is available at [book link]. Free tools from the book are at nickisatool.com!</t>
  </si>
  <si>
    <t xml:space="preserve">[Book link]</t>
  </si>
  <si>
    <t xml:space="preserve">Speaking</t>
  </si>
  <si>
    <t xml:space="preserve">Do you speak at events?</t>
  </si>
  <si>
    <t xml:space="preserve">We'd love to! Send the event details to [email] or fill out this form and we'll get back to you within 2 business days: [form link]</t>
  </si>
  <si>
    <t xml:space="preserve">[Speaking page]</t>
  </si>
  <si>
    <t xml:space="preserve">Careers</t>
  </si>
  <si>
    <t xml:space="preserve">Are you hiring?</t>
  </si>
  <si>
    <t xml:space="preserve">Thanks for your interest! Open roles are posted here: [careers link]. If you don't see a fit, send your info to [email] and we'll keep it on file.</t>
  </si>
  <si>
    <t xml:space="preserve">[Careers link]</t>
  </si>
  <si>
    <t xml:space="preserve">Complaint</t>
  </si>
  <si>
    <t xml:space="preserve">I had a bad experience with you.</t>
  </si>
  <si>
    <t xml:space="preserve">We're really sorry to hear that, [NAME]. We want to make it right. We just sent you a DM so we can get the details.</t>
  </si>
  <si>
    <t xml:space="preserve">Hi [NAME], thanks for telling us. We're sorry about [issue]. Can you share a few details (date, what happened, best way to reach you)? [Owner name] will personally follow up within 1 business day.</t>
  </si>
  <si>
    <t xml:space="preserve">Response Guide &amp; Workflow</t>
  </si>
  <si>
    <t xml:space="preserve">What to do when someone comments, messages or reviews you. Find the type, follow the steps, use the template. When in doubt, escalate.</t>
  </si>
  <si>
    <t xml:space="preserve">THE 10 SECOND DECISION</t>
  </si>
  <si>
    <t xml:space="preserve">1.  Is it spam, a scam or abuse? Hide, delete, block or report it. Don't click their links. Don't reply.</t>
  </si>
  <si>
    <t xml:space="preserve">2.  Is anyone's safety, health, money or private info at risk, or is it blowing up fast? Escalate NOW (see the crisis plan below).</t>
  </si>
  <si>
    <t xml:space="preserve">3.  Is it a question? Check the Q&amp;A Library. Copy, personalize, send.</t>
  </si>
  <si>
    <t xml:space="preserve">4.  Is it a complaint? Acknowledge publicly ONCE, then move it to a private message.</t>
  </si>
  <si>
    <t xml:space="preserve">5.  Is it a sales lead? Reply fast, move it to a DM and log it in your CRM.</t>
  </si>
  <si>
    <t xml:space="preserve">6.  Not sure? Don't guess. Send it to the person listed below and reply "Great question, let me find out".</t>
  </si>
  <si>
    <t xml:space="preserve">Request type</t>
  </si>
  <si>
    <t xml:space="preserve">Where</t>
  </si>
  <si>
    <t xml:space="preserve">What it looks like</t>
  </si>
  <si>
    <t xml:space="preserve">Course of action #1</t>
  </si>
  <si>
    <t xml:space="preserve">Course of action #2 / escalate</t>
  </si>
  <si>
    <t xml:space="preserve">Who handles</t>
  </si>
  <si>
    <t xml:space="preserve">Reply within</t>
  </si>
  <si>
    <t xml:space="preserve">Copy-and-paste template</t>
  </si>
  <si>
    <t xml:space="preserve">Positive feedback</t>
  </si>
  <si>
    <t xml:space="preserve">Public or private</t>
  </si>
  <si>
    <t xml:space="preserve">Positive or neutral comments, compliments, opinions or legit questions about the brand.</t>
  </si>
  <si>
    <t xml:space="preserve">Thank them by name and add something real (more info, appreciation, a helpful link). Answer questions with the Q&amp;A Library.</t>
  </si>
  <si>
    <t xml:space="preserve">Make sure they're happy and close the loop. Keep engaging on follow-up questions.</t>
  </si>
  <si>
    <t xml:space="preserve">24 hours</t>
  </si>
  <si>
    <t xml:space="preserve">Thanks so much, [NAME]! [One specific detail from their comment]. We appreciate you!</t>
  </si>
  <si>
    <t xml:space="preserve">Questions / concerns</t>
  </si>
  <si>
    <t xml:space="preserve">General product, service or brand questions.</t>
  </si>
  <si>
    <t xml:space="preserve">Use the Q&amp;A Library. If there's no approved answer, send them to the Contact page with the template.</t>
  </si>
  <si>
    <t xml:space="preserve">If they won't fill out the form, get an email or phone number and send it to the owner.</t>
  </si>
  <si>
    <t xml:space="preserve">Same business day</t>
  </si>
  <si>
    <t xml:space="preserve">Hi [NAME], thanks so much for reaching out! Our team has the answers you're looking for. Fill out this form and we'll be in touch soon: [form link]. Let us know if you have any other questions!</t>
  </si>
  <si>
    <t xml:space="preserve">Sales opportunity (new client)</t>
  </si>
  <si>
    <t xml:space="preserve">Public</t>
  </si>
  <si>
    <t xml:space="preserve">Asking about working with us, pricing or availability.</t>
  </si>
  <si>
    <t xml:space="preserve">Reply publicly with the template, then send a DM right away.</t>
  </si>
  <si>
    <t xml:space="preserve">Log it in the CRM and hand it to the owner within 1 hour during business hours.</t>
  </si>
  <si>
    <t xml:space="preserve">1 hour</t>
  </si>
  <si>
    <t xml:space="preserve">Hi [NAME], thanks for reaching out! We'd love to learn more about what you need. We just sent you a message to grab a few details.</t>
  </si>
  <si>
    <t xml:space="preserve">Private message</t>
  </si>
  <si>
    <t xml:space="preserve">DM asking about services or pricing.</t>
  </si>
  <si>
    <t xml:space="preserve">Send the DM template with the form or booking link.</t>
  </si>
  <si>
    <t xml:space="preserve">If they'd rather talk, get their number and best time to call.</t>
  </si>
  <si>
    <t xml:space="preserve">Thanks for reaching out, [NAME]! To best help you, can you fill out this quick form (or grab a time here: [booking link])? I'll get you connected right away: [form link]</t>
  </si>
  <si>
    <t xml:space="preserve">Other requests</t>
  </si>
  <si>
    <t xml:space="preserve">Partnerships, marketing, vendor pitches or donation requests.</t>
  </si>
  <si>
    <t xml:space="preserve">Reply with the template and send them to the form.</t>
  </si>
  <si>
    <t xml:space="preserve">Forward the details to the owner or the right partner. Follow up if it's a fit.</t>
  </si>
  <si>
    <t xml:space="preserve">2 business days</t>
  </si>
  <si>
    <t xml:space="preserve">Hi [NAME], thanks for thinking of us! Please fill out this form with as much detail as you can: [form link]. We'll review it and send it to the right person.</t>
  </si>
  <si>
    <t xml:space="preserve">Unique requests</t>
  </si>
  <si>
    <t xml:space="preserve">Trade shows, charity, media, speaking, podcasts, collabs.</t>
  </si>
  <si>
    <t xml:space="preserve">Owner decides. Reply either way so nobody is left hanging.</t>
  </si>
  <si>
    <t xml:space="preserve">Hi [NAME], we appreciate you thinking of us! Please fill out this form: [form link]. Include as much information as you can and we'll reach out if it's a fit. Thanks again!</t>
  </si>
  <si>
    <t xml:space="preserve">Inaccurate commentary</t>
  </si>
  <si>
    <t xml:space="preserve">Wrong information about our services, people or company.</t>
  </si>
  <si>
    <t xml:space="preserve">Politely correct it ONCE with facts (from the Q&amp;A Library), then offer a DM.</t>
  </si>
  <si>
    <t xml:space="preserve">If it continues, send them to the Contact page. Don't argue in public.</t>
  </si>
  <si>
    <t xml:space="preserve">Thanks for the comment, [NAME]! Just to clear it up: [correct info]. Happy to share more details in a message!</t>
  </si>
  <si>
    <t xml:space="preserve">Negative feedback: LOW RISK</t>
  </si>
  <si>
    <t xml:space="preserve">Criticism of our service, people or products, without offensive language.</t>
  </si>
  <si>
    <t xml:space="preserve">Acknowledge publicly once, apologize for the experience and move it to a private message.</t>
  </si>
  <si>
    <t xml:space="preserve">Use an approved answer in the DM. If none exists, send them to the Contact or complaint page.</t>
  </si>
  <si>
    <t xml:space="preserve">2 business hours</t>
  </si>
  <si>
    <t xml:space="preserve">We're sorry to hear this, [NAME]. That's not the experience we want for anyone. We just sent you a message so we can make it right.</t>
  </si>
  <si>
    <t xml:space="preserve">Concerns or frustration sent privately.</t>
  </si>
  <si>
    <t xml:space="preserve">Use the template, then use an approved answer or the Contact form.</t>
  </si>
  <si>
    <t xml:space="preserve">If they keep coming back, gather details and forward to the owner.</t>
  </si>
  <si>
    <t xml:space="preserve">Hi [NAME], thanks for reaching out. We're sorry about [issue]. Our team will help resolve this. Please fill out this form with the details and we'll look into it right away: [form link].</t>
  </si>
  <si>
    <t xml:space="preserve">Negative feedback: HIGH RISK</t>
  </si>
  <si>
    <t xml:space="preserve">Inflammatory or obscene comments, attacks on other community members, or any sign of harm, safety, health or legal issues.</t>
  </si>
  <si>
    <t xml:space="preserve">Offensive or abusive: hide it from public view and forward to the owner. Harm or safety: move to DM, gather details, tell them we're investigating.</t>
  </si>
  <si>
    <t xml:space="preserve">Forward everything to the owner. Block if needed. If it's escalating, switch to the crisis plan.</t>
  </si>
  <si>
    <t xml:space="preserve">Right away</t>
  </si>
  <si>
    <t xml:space="preserve">[NAME], we take this seriously. We've sent you a private message so we can get the details and look into it right away.</t>
  </si>
  <si>
    <t xml:space="preserve">Threats, abuse, or a harmful service or safety issue sent privately.</t>
  </si>
  <si>
    <t xml:space="preserve">Abusive: don't engage, forward to the owner. Harm or safety: gather as much info as possible and confirm we're investigating.</t>
  </si>
  <si>
    <t xml:space="preserve">Owner and leadership decide next steps. Some cases mean we stop engaging and block.</t>
  </si>
  <si>
    <t xml:space="preserve">Thank you for letting us know. We take this seriously and are looking into it now. Can you share [details needed]? [Owner name] will follow up personally.</t>
  </si>
  <si>
    <t xml:space="preserve">Reviews (Google, Facebook)</t>
  </si>
  <si>
    <t xml:space="preserve">Star ratings and written reviews.</t>
  </si>
  <si>
    <t xml:space="preserve">Positive: thank them by name with one specific detail. Negative: apologize, don't argue, offer to talk offline.</t>
  </si>
  <si>
    <t xml:space="preserve">Never offer a refund or discount in public. Never post private details.</t>
  </si>
  <si>
    <t xml:space="preserve">48 hours</t>
  </si>
  <si>
    <t xml:space="preserve">Positive: Thank you, [NAME]! We loved working on [project]. Negative: We're sorry, [NAME]. This isn't the experience we want for anyone. Please call [Owner name] at [phone] so we can make it right.</t>
  </si>
  <si>
    <t xml:space="preserve">Spam, scams and bots</t>
  </si>
  <si>
    <t xml:space="preserve">Fake "your page will be disabled" messages, phishing links, fake giveaways, bots.</t>
  </si>
  <si>
    <t xml:space="preserve">Don't click links. Hide or delete the comment and block or report the account.</t>
  </si>
  <si>
    <t xml:space="preserve">If someone is impersonating us, report it to the platform and warn followers.</t>
  </si>
  <si>
    <t xml:space="preserve">No reply. (If impersonation: "Heads up: an account pretending to be us is messaging people. We'll never ask for payment or passwords in a DM.")</t>
  </si>
  <si>
    <t xml:space="preserve">Job seekers</t>
  </si>
  <si>
    <t xml:space="preserve">Asking about jobs or internships.</t>
  </si>
  <si>
    <t xml:space="preserve">Reply with the careers template.</t>
  </si>
  <si>
    <t xml:space="preserve">Forward resumes to the owner.</t>
  </si>
  <si>
    <t xml:space="preserve">Thanks for your interest, [NAME]! Open roles are here: [careers link]. Don't see one that fits? Send your info to [email].</t>
  </si>
  <si>
    <t xml:space="preserve">CRISIS PLAN (when it's bigger than one angry comment)</t>
  </si>
  <si>
    <t xml:space="preserve">Level</t>
  </si>
  <si>
    <t xml:space="preserve">What we do</t>
  </si>
  <si>
    <t xml:space="preserve">Who</t>
  </si>
  <si>
    <t xml:space="preserve">Holding statement / notes</t>
  </si>
  <si>
    <t xml:space="preserve">Level 1: Annoyed customer</t>
  </si>
  <si>
    <t xml:space="preserve">One unhappy person, normal complaint.</t>
  </si>
  <si>
    <t xml:space="preserve">Use the workflow above. Fix it privately.</t>
  </si>
  <si>
    <t xml:space="preserve">Normal templates.</t>
  </si>
  <si>
    <t xml:space="preserve">Level 2: Growing issue</t>
  </si>
  <si>
    <t xml:space="preserve">Several complaints about the same thing, a post getting shared, local media asking questions.</t>
  </si>
  <si>
    <t xml:space="preserve">Pause scheduled posts. Tell the owner. Post one holding statement. Check every hour.</t>
  </si>
  <si>
    <t xml:space="preserve">Owner + social manager</t>
  </si>
  <si>
    <t xml:space="preserve">"We're aware of [issue] and we're looking into it. We'll share an update by [time]."</t>
  </si>
  <si>
    <t xml:space="preserve">Level 3: Crisis</t>
  </si>
  <si>
    <t xml:space="preserve">Safety, legal, data breach, an employee incident or a post going viral for the wrong reasons.</t>
  </si>
  <si>
    <t xml:space="preserve">Pause ALL posts and ads. Owner, leadership and legal decide. ONE spokesperson. Updates on a set schedule. No deleting criticism.</t>
  </si>
  <si>
    <t xml:space="preserve">Owner + leadership + legal</t>
  </si>
  <si>
    <t xml:space="preserve">"We know about [issue], we're taking it seriously and [action we're taking]. Next update: [time]." Then follow through.</t>
  </si>
  <si>
    <t xml:space="preserve">After any Level 2 or 3: hold a 30 minute review. What happened, what worked, what we'll change. Update this guide and the Q&amp;A Library.</t>
  </si>
  <si>
    <t xml:space="preserve">Golden rules: respond fast, don't argue in public, never share private info, never delete fair criticism, and keep a screenshot of everything.</t>
  </si>
  <si>
    <t xml:space="preserve">Team, Partners &amp; Resources</t>
  </si>
  <si>
    <t xml:space="preserve">Who does what, who to call, which links to use and who controls each account. Keep it current and everyone stays on the same page.</t>
  </si>
  <si>
    <t xml:space="preserve">OUR TEAM</t>
  </si>
  <si>
    <t xml:space="preserve">Name</t>
  </si>
  <si>
    <t xml:space="preserve">Role</t>
  </si>
  <si>
    <t xml:space="preserve">What they own on social</t>
  </si>
  <si>
    <t xml:space="preserve">Email</t>
  </si>
  <si>
    <t xml:space="preserve">Phone</t>
  </si>
  <si>
    <t xml:space="preserve">Approves posts?</t>
  </si>
  <si>
    <t xml:space="preserve">Backup</t>
  </si>
  <si>
    <t xml:space="preserve">Alex Rivera (example)</t>
  </si>
  <si>
    <t xml:space="preserve">Strategy, final approval, sales leads, high-risk replies</t>
  </si>
  <si>
    <t xml:space="preserve">alex@company-example.com</t>
  </si>
  <si>
    <t xml:space="preserve">[phone]</t>
  </si>
  <si>
    <t xml:space="preserve">Yes</t>
  </si>
  <si>
    <t xml:space="preserve">Jess Lee</t>
  </si>
  <si>
    <t xml:space="preserve">Jess Lee (example)</t>
  </si>
  <si>
    <t xml:space="preserve">Social media manager</t>
  </si>
  <si>
    <t xml:space="preserve">Calendar, posting, daily community management, Q&amp;A Library</t>
  </si>
  <si>
    <t xml:space="preserve">jess@company-example.com</t>
  </si>
  <si>
    <t xml:space="preserve">No</t>
  </si>
  <si>
    <t xml:space="preserve">Alex Rivera</t>
  </si>
  <si>
    <t xml:space="preserve">Sam Patel (example)</t>
  </si>
  <si>
    <t xml:space="preserve">Graphic designer (freelance)</t>
  </si>
  <si>
    <t xml:space="preserve">Graphics, video edits, templates</t>
  </si>
  <si>
    <t xml:space="preserve">sam@designer-example.com</t>
  </si>
  <si>
    <t xml:space="preserve">PARTNERS &amp; VENDORS</t>
  </si>
  <si>
    <t xml:space="preserve">Company</t>
  </si>
  <si>
    <t xml:space="preserve">What they do for us</t>
  </si>
  <si>
    <t xml:space="preserve">Contact person</t>
  </si>
  <si>
    <t xml:space="preserve">Contract ends</t>
  </si>
  <si>
    <t xml:space="preserve">Video studio (example)</t>
  </si>
  <si>
    <t xml:space="preserve">Quarterly video shoots</t>
  </si>
  <si>
    <t xml:space="preserve">[Name]</t>
  </si>
  <si>
    <t xml:space="preserve">[email]</t>
  </si>
  <si>
    <t xml:space="preserve">Ad agency (example)</t>
  </si>
  <si>
    <t xml:space="preserve">Paid social management</t>
  </si>
  <si>
    <t xml:space="preserve">Monthly report on the 5th</t>
  </si>
  <si>
    <t xml:space="preserve">Local chamber (example)</t>
  </si>
  <si>
    <t xml:space="preserve">Events and co-marketing</t>
  </si>
  <si>
    <t xml:space="preserve">LINKS &amp; RESOURCES EVERYONE USES</t>
  </si>
  <si>
    <t xml:space="preserve">Resource</t>
  </si>
  <si>
    <t xml:space="preserve">Link</t>
  </si>
  <si>
    <t xml:space="preserve">When to use it</t>
  </si>
  <si>
    <t xml:space="preserve">[link]</t>
  </si>
  <si>
    <t xml:space="preserve">Any sales lead or "can you look at my site?" comment</t>
  </si>
  <si>
    <t xml:space="preserve">Contact Us page</t>
  </si>
  <si>
    <t xml:space="preserve">Questions without an approved answer</t>
  </si>
  <si>
    <t xml:space="preserve">Booking link</t>
  </si>
  <si>
    <t xml:space="preserve">Anyone ready to talk</t>
  </si>
  <si>
    <t xml:space="preserve">Company info / About page</t>
  </si>
  <si>
    <t xml:space="preserve">"Who are you guys?"</t>
  </si>
  <si>
    <t xml:space="preserve">Brand guide + logos</t>
  </si>
  <si>
    <t xml:space="preserve">Every graphic</t>
  </si>
  <si>
    <t xml:space="preserve">Tone of Voice guide</t>
  </si>
  <si>
    <t xml:space="preserve">Every post and reply</t>
  </si>
  <si>
    <t xml:space="preserve">Photo and video library</t>
  </si>
  <si>
    <t xml:space="preserve">Real photos for posts</t>
  </si>
  <si>
    <t xml:space="preserve">Google review link</t>
  </si>
  <si>
    <t xml:space="preserve">After every happy moment</t>
  </si>
  <si>
    <t xml:space="preserve">Content calendar</t>
  </si>
  <si>
    <t xml:space="preserve">Planning and approvals</t>
  </si>
  <si>
    <t xml:space="preserve">ACCOUNT ACCESS &amp; SECURITY (never store passwords here)</t>
  </si>
  <si>
    <t xml:space="preserve">Handle / page</t>
  </si>
  <si>
    <t xml:space="preserve">Admin (owner)</t>
  </si>
  <si>
    <t xml:space="preserve">Backup admin</t>
  </si>
  <si>
    <t xml:space="preserve">2-step login on?</t>
  </si>
  <si>
    <t xml:space="preserve">Meta Business Suite (Facebook + Instagram)</t>
  </si>
  <si>
    <t xml:space="preserve">@[handle]</t>
  </si>
  <si>
    <t xml:space="preserve">Remove ex-employees and old agencies right away.</t>
  </si>
  <si>
    <t xml:space="preserve">LinkedIn company page</t>
  </si>
  <si>
    <t xml:space="preserve">[page]</t>
  </si>
  <si>
    <t xml:space="preserve">[name]</t>
  </si>
  <si>
    <t xml:space="preserve">YouTube</t>
  </si>
  <si>
    <t xml:space="preserve">Turn on 2-step login</t>
  </si>
  <si>
    <t xml:space="preserve">Every account should have at least 2 admins, and the business (not a freelancer or agency) should own it. Review access every quarter.</t>
  </si>
  <si>
    <t xml:space="preserve">Results</t>
  </si>
  <si>
    <t xml:space="preserve">Track the numbers that tell you if the strategy is working. Pull them from each platform's insights once a month (all channels combined).</t>
  </si>
  <si>
    <t xml:space="preserve">Metric</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</si>
  <si>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</si>
  <si>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</si>
  <si>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</si>
  <si>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</si>
  <si>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</si>
  <si>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</si>
  <si>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</si>
  <si>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</si>
  <si>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</si>
  <si>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</si>
  <si>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</si>
  <si>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</si>
  <si>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 to date</t>
  </si>
  <si>
    <t xml:space="preserve">Monthly goal</t>
  </si>
  <si>
    <t xml:space="preserve">Status</t>
  </si>
  <si>
    <t xml:space="preserve">Posts published</t>
  </si>
  <si>
    <t xml:space="preserve">Reach (people)</t>
  </si>
  <si>
    <t xml:space="preserve">Engagements (likes, comments, shares, saves)</t>
  </si>
  <si>
    <t xml:space="preserve">Link clicks</t>
  </si>
  <si>
    <t xml:space="preserve">New followers</t>
  </si>
  <si>
    <t xml:space="preserve">DMs and inquiries</t>
  </si>
  <si>
    <t xml:space="preserve">Leads from social (forms, calls, bookings)</t>
  </si>
  <si>
    <t xml:space="preserve">Reviews earned</t>
  </si>
  <si>
    <t xml:space="preserve">Ad spend</t>
  </si>
  <si>
    <t xml:space="preserve">Calculated</t>
  </si>
  <si>
    <t xml:space="preserve">Engagement rate (engagements / reach)</t>
  </si>
  <si>
    <t xml:space="preserve">Click rate (clicks / reach)</t>
  </si>
  <si>
    <t xml:space="preserve">Cost per lead (ad spend / leads)</t>
  </si>
  <si>
    <t xml:space="preserve">Inquiries per 10 posts</t>
  </si>
  <si>
    <t xml:space="preserve">Likes are nice. Saves, shares, DMs and leads pay the bills. Watch the bottom rows most.</t>
  </si>
  <si>
    <t xml:space="preserve">PLATFORM TIPS</t>
  </si>
  <si>
    <t xml:space="preserve">What works on social right now</t>
  </si>
  <si>
    <t xml:space="preserve">Post with purpose, sound like a human, give before you ask, and answer people fast. Here's the longer version.</t>
  </si>
  <si>
    <t xml:space="preserve">THE RULES</t>
  </si>
  <si>
    <t xml:space="preserve">Every post needs a job. If you can't point to the goal it supports in the Strategy Builder, don't post it.</t>
  </si>
  <si>
    <t xml:space="preserve">Consistency beats volume. Two good posts every week for a year will crush 20 posts in January and nothing after.</t>
  </si>
  <si>
    <t xml:space="preserve">Win the first line. People decide in a line or two whether to keep reading. Write the hook first.</t>
  </si>
  <si>
    <t xml:space="preserve">Be original. About half of consumers say original content is what makes their favorite brands stand out, and a third think brands jumping on viral trends is embarrassing (Sprout Social Index 2025).</t>
  </si>
  <si>
    <t xml:space="preserve">Reply like a human, fast. 73% of consumers say they'll buy from a competitor if a brand doesn't respond on social (Sprout Social Index 2025). That's what the Q&amp;A Library and Response Guide are for.</t>
  </si>
  <si>
    <t xml:space="preserve">People beat logos. On LinkedIn, posts from the owner and employees usually reach more people than the company page.</t>
  </si>
  <si>
    <t xml:space="preserve">Real beats polished. Phone photos of your team usually outperform stock photos. Never use stock photos of "customers."</t>
  </si>
  <si>
    <t xml:space="preserve">Video: vertical (9:16), captions on (most people watch on mute), and get to the point in the first few seconds.</t>
  </si>
  <si>
    <t xml:space="preserve">Accessibility counts: alt text on every image, captions on every video, CamelCase hashtags (#SmallBusiness), and don't stack emojis.</t>
  </si>
  <si>
    <t xml:space="preserve">Hashtags are labels, not magic. Use a few relevant ones. Instagram now caps posts at 5.</t>
  </si>
  <si>
    <t xml:space="preserve">Repurpose everything. One blog post = a carousel, a short video, 2 quote posts, a newsletter section and a Google Business Profile update.</t>
  </si>
  <si>
    <t xml:space="preserve">Using AI? Let it draft, then make it yours. 53% of consumers say they're less likely to buy from brands they know use AI in social content (Clutch, August 2026). A human edits every post.</t>
  </si>
  <si>
    <t xml:space="preserve">HOW MUCH SHOULD WE POST? (STARTING POINTS, NOT RULES)</t>
  </si>
  <si>
    <t xml:space="preserve">LinkedIn: 2 to 3 times a week.   Facebook: 3 times a week.   Instagram: 3 to 4 feed posts a week plus Stories.   TikTok: 3 or more if you're committed to video.</t>
  </si>
  <si>
    <t xml:space="preserve">Google Business Profile: once a week.   Start lower than you think and grow. Pick what you can keep up for a year.</t>
  </si>
  <si>
    <t xml:space="preserve">PAID SOCIAL BASICS</t>
  </si>
  <si>
    <t xml:space="preserve">Start with retargeting (website visitors, engagers, video viewers). It's usually the cheapest place to get leads.</t>
  </si>
  <si>
    <t xml:space="preserve">Run your best organic posts as ads. If people liked it for free, they'll probably like it paid.</t>
  </si>
  <si>
    <t xml:space="preserve">Give a campaign 2 to 4 weeks before you judge it, and change one thing at a time.</t>
  </si>
  <si>
    <t xml:space="preserve">Judge ads by leads and sales, not likes. Track it on the Results tab.</t>
  </si>
  <si>
    <t xml:space="preserve">IMAGE AND VIDEO SIZE CHEAT SHEET (platforms change these, so double-check before a big campaign)</t>
  </si>
  <si>
    <t xml:space="preserve">Instagram feed post: 1080 x 1350 (4:5 portrait) or 1080 x 1080 (square)</t>
  </si>
  <si>
    <t xml:space="preserve">Instagram / Facebook Stories and Reels, TikTok, YouTube Shorts: 1080 x 1920 (9:16 vertical)</t>
  </si>
  <si>
    <t xml:space="preserve">Facebook feed image: 1080 x 1350 (4:5) or 1080 x 1080</t>
  </si>
  <si>
    <t xml:space="preserve">LinkedIn feed image: 1200 x 627 (landscape) or 1080 x 1080 (square).   LinkedIn carousel (PDF document): 1080 x 1350 per page</t>
  </si>
  <si>
    <t xml:space="preserve">YouTube video: 1920 x 1080.   Thumbnail: 1280 x 720.   Google Business Profile post: 1200 x 900 (4:3)</t>
  </si>
  <si>
    <t xml:space="preserve">Plan and schedule your posts with the Social &amp; Blog Content Calendar (free at nickisatool.com). This matrix tells you WHAT to post. The calendar tells you WHEN.</t>
  </si>
  <si>
    <t xml:space="preserve">Sources: Sprout Social Index 2025 (4,044 consumers). Clutch, consumer attitudes on AI in social media, August 2026. Instagram's 5-hashtag limit: Social Media Today, December 2025.</t>
  </si>
  <si>
    <t xml:space="preserve">AI Prompts for Social Media</t>
  </si>
  <si>
    <t xml:space="preserve">Copy, paste, fill in the [brackets]. Works in ChatGPT, Claude, Gemini or Copilot. Need a single post? Use the Post Builder tab.</t>
  </si>
  <si>
    <t xml:space="preserve">When you want to...</t>
  </si>
  <si>
    <t xml:space="preserve">Copy this prompt</t>
  </si>
  <si>
    <t xml:space="preserve">Pro tip</t>
  </si>
  <si>
    <t xml:space="preserve">BUILD THE STRATEGY</t>
  </si>
  <si>
    <t xml:space="preserve">Draft your matrix</t>
  </si>
  <si>
    <t xml:space="preserve">I run [business] serving [ideal clients]. My social media goals are: [goals]. For each goal, give me 3 to 5 strategies (how we accomplish it). For each strategy, list 4 to 6 topics, the best channels, who it targets, the best format, a call to action and how to measure it. Format it as a table with these columns so I can paste it into Excel.</t>
  </si>
  <si>
    <t xml:space="preserve">Paste it into the Strategy Builder, then cut anything that doesn't sound like you.</t>
  </si>
  <si>
    <t xml:space="preserve">Check your content mix</t>
  </si>
  <si>
    <t xml:space="preserve">Here's my Strategy Builder and my content mix by goal: [paste]. My business goal this year is [goal]. Is this mix right? What would you change, and what am I missing?</t>
  </si>
  <si>
    <t xml:space="preserve">Pick your channels</t>
  </si>
  <si>
    <t xml:space="preserve">My ideal clients are [description]. I have [hours] hours a week for social. Which 2 or 3 platforms should I focus on, how often should I post on each, and what's the role of each one? Be honest about which ones to skip.</t>
  </si>
  <si>
    <t xml:space="preserve">Put the answer in Priorities &amp; Mix.</t>
  </si>
  <si>
    <t xml:space="preserve">Audit a competitor</t>
  </si>
  <si>
    <t xml:space="preserve">Here are the last 20 posts from [competitor] (pasted or screenshots): [paste]. What topics, formats and hooks get the most engagement? What are they NOT doing that I could own?</t>
  </si>
  <si>
    <t xml:space="preserve">ADS AND AUDIENCES</t>
  </si>
  <si>
    <t xml:space="preserve">Build ad audiences</t>
  </si>
  <si>
    <t xml:space="preserve">Suggest 5 ad audiences for [business] to reach [ideal client] on [Meta / LinkedIn]. For each, give me targeting (location, job functions or interests, behaviors), what to exclude, and which goal it fits. Include at least 2 retargeting audiences.</t>
  </si>
  <si>
    <t xml:space="preserve">Document them on the Audiences tab.</t>
  </si>
  <si>
    <t xml:space="preserve">Write ad copy</t>
  </si>
  <si>
    <t xml:space="preserve">Write 3 ad variations for [platform] promoting [offer] to [audience]. Each needs a hook, 2 to 3 sentences of body copy, a headline under 40 characters and a call to action. Give one version that uses humor.</t>
  </si>
  <si>
    <t xml:space="preserve">CONTENT</t>
  </si>
  <si>
    <t xml:space="preserve">Fill in topics</t>
  </si>
  <si>
    <t xml:space="preserve">For the strategy "[strategy]" under the goal "[goal]", give me 15 specific post topics for a [business]. Mix educational, behind the scenes, proof and fun. Include a hook for each.</t>
  </si>
  <si>
    <t xml:space="preserve">Repurpose one piece</t>
  </si>
  <si>
    <t xml:space="preserve">Here's a [blog post / video transcript / talk]: [paste]. Turn it into: 1 LinkedIn post, 1 carousel outline (8 slides), 2 short video scripts, 3 quote posts and 1 Instagram caption. Keep our tone: [tone].</t>
  </si>
  <si>
    <t xml:space="preserve">One piece of content, a week of posts.</t>
  </si>
  <si>
    <t xml:space="preserve">Write better hooks</t>
  </si>
  <si>
    <t xml:space="preserve">Here's my post: [paste]. Write 10 alternative first lines that would make a [audience] stop scrolling. Use curiosity, a bold opinion, a number or a short story. No clickbait.</t>
  </si>
  <si>
    <t xml:space="preserve">COMMUNITY MANAGEMENT</t>
  </si>
  <si>
    <t xml:space="preserve">Build your Q&amp;A Library</t>
  </si>
  <si>
    <t xml:space="preserve">Here are questions we get in comments, DMs, emails and sales calls: [paste]. Group them into categories and write an approved public reply (under 50 words) and a longer DM reply for each. Friendly, helpful, sounds like a person.</t>
  </si>
  <si>
    <t xml:space="preserve">Paste into the Q&amp;A Library. Review it every 6 months.</t>
  </si>
  <si>
    <t xml:space="preserve">Reply to a tricky comment</t>
  </si>
  <si>
    <t xml:space="preserve">Using our response guide: [paste the matching row], help me reply to this comment: [paste]. Give me a public reply and a DM. Calm, kind, no arguing, under 60 words each.</t>
  </si>
  <si>
    <t xml:space="preserve">Answer a bad review</t>
  </si>
  <si>
    <t xml:space="preserve">Write a reply to this review: [paste]. Apologize without admitting fault on things we don't know yet, don't argue, invite them to talk offline with [name and phone]. Under 80 words.</t>
  </si>
  <si>
    <t xml:space="preserve">Never offer refunds or private details in public.</t>
  </si>
  <si>
    <t xml:space="preserve">Write a holding statement</t>
  </si>
  <si>
    <t xml:space="preserve">Something happened: [situation]. Write a short, honest holding statement for social media that says we know, we're taking it seriously, what we're doing and when we'll update. Under 60 words. No corporate speak.</t>
  </si>
  <si>
    <t xml:space="preserve">Have the owner (and legal, if needed) approve it first.</t>
  </si>
  <si>
    <t xml:space="preserve">MEASURE</t>
  </si>
  <si>
    <t xml:space="preserve">Monthly review</t>
  </si>
  <si>
    <t xml:space="preserve">Here are my social results for [month]: [paste from the Results tab] and my top 5 and bottom 5 posts: [paste]. What's working, what isn't, and what 3 things should I change next month? Tie each one back to my goals: [goals].</t>
  </si>
  <si>
    <t xml:space="preserve">Do this the first week of every month.</t>
  </si>
</sst>
</file>

<file path=xl/styles.xml><?xml version="1.0" encoding="utf-8"?>
<styleSheet xmlns="http://schemas.openxmlformats.org/spreadsheetml/2006/main">
  <numFmts count="8">
    <numFmt numFmtId="164" formatCode="General"/>
    <numFmt numFmtId="165" formatCode="0%"/>
    <numFmt numFmtId="166" formatCode="0"/>
    <numFmt numFmtId="167" formatCode="\$#,##0;&quot;($&quot;#,##0\);\-"/>
    <numFmt numFmtId="168" formatCode="#,##0"/>
    <numFmt numFmtId="169" formatCode="0.0%"/>
    <numFmt numFmtId="170" formatCode="mmm\ d&quot;, &quot;yyyy"/>
    <numFmt numFmtId="171" formatCode="0.0"/>
  </numFmts>
  <fonts count="36">
    <font>
      <sz val="11"/>
      <color theme="1"/>
      <name val="Calibri"/>
      <family val="2"/>
      <charset val="1"/>
    </font>
    <font>
      <sz val="10"/>
      <name val="Arial"/>
      <family val="0"/>
    </font>
    <font>
      <sz val="10"/>
      <name val="Arial"/>
      <family val="0"/>
    </font>
    <font>
      <sz val="10"/>
      <name val="Arial"/>
      <family val="0"/>
    </font>
    <font>
      <b val="true"/>
      <sz val="9"/>
      <color rgb="FF6B6B6B"/>
      <name val="Arial"/>
      <family val="0"/>
      <charset val="1"/>
    </font>
    <font>
      <b val="true"/>
      <sz val="22"/>
      <color rgb="FF181818"/>
      <name val="Arial"/>
      <family val="0"/>
      <charset val="1"/>
    </font>
    <font>
      <sz val="12"/>
      <color rgb="FF3A3A3A"/>
      <name val="Arial"/>
      <family val="0"/>
      <charset val="1"/>
    </font>
    <font>
      <sz val="10"/>
      <color rgb="FF3A3A3A"/>
      <name val="Arial"/>
      <family val="0"/>
      <charset val="1"/>
    </font>
    <font>
      <b val="true"/>
      <sz val="10"/>
      <color rgb="FF181818"/>
      <name val="Arial"/>
      <family val="0"/>
      <charset val="1"/>
    </font>
    <font>
      <sz val="10"/>
      <color rgb="FF181818"/>
      <name val="Arial"/>
      <family val="0"/>
      <charset val="1"/>
    </font>
    <font>
      <b val="true"/>
      <sz val="10"/>
      <color rgb="FF0000FF"/>
      <name val="Arial"/>
      <family val="0"/>
      <charset val="1"/>
    </font>
    <font>
      <sz val="8"/>
      <color rgb="FF8DC640"/>
      <name val="Arial"/>
      <family val="0"/>
      <charset val="1"/>
    </font>
    <font>
      <b val="true"/>
      <sz val="9"/>
      <color rgb="FF181818"/>
      <name val="Arial"/>
      <family val="0"/>
      <charset val="1"/>
    </font>
    <font>
      <b val="true"/>
      <sz val="12"/>
      <color rgb="FF181818"/>
      <name val="Arial"/>
      <family val="0"/>
      <charset val="1"/>
    </font>
    <font>
      <i val="true"/>
      <sz val="9"/>
      <color rgb="FF6B6B6B"/>
      <name val="Arial"/>
      <family val="0"/>
      <charset val="1"/>
    </font>
    <font>
      <b val="true"/>
      <sz val="20"/>
      <color rgb="FF181818"/>
      <name val="Arial"/>
      <family val="0"/>
      <charset val="1"/>
    </font>
    <font>
      <sz val="11"/>
      <color rgb="FF6B6B6B"/>
      <name val="Arial"/>
      <family val="0"/>
      <charset val="1"/>
    </font>
    <font>
      <b val="true"/>
      <sz val="13"/>
      <color rgb="FF181818"/>
      <name val="Arial"/>
      <family val="0"/>
      <charset val="1"/>
    </font>
    <font>
      <b val="true"/>
      <sz val="9"/>
      <color rgb="FFFFFFFF"/>
      <name val="Arial"/>
      <family val="0"/>
      <charset val="1"/>
    </font>
    <font>
      <b val="true"/>
      <sz val="9"/>
      <color rgb="FF8DC640"/>
      <name val="Arial"/>
      <family val="0"/>
      <charset val="1"/>
    </font>
    <font>
      <sz val="9"/>
      <color rgb="FF3A3A3A"/>
      <name val="Arial"/>
      <family val="0"/>
      <charset val="1"/>
    </font>
    <font>
      <b val="true"/>
      <sz val="11"/>
      <color rgb="FF181818"/>
      <name val="Arial"/>
      <family val="0"/>
      <charset val="1"/>
    </font>
    <font>
      <b val="true"/>
      <sz val="18"/>
      <color rgb="FF000000"/>
      <name val="Calibri"/>
      <family val="2"/>
    </font>
    <font>
      <sz val="10"/>
      <color rgb="FF000000"/>
      <name val="Calibri"/>
      <family val="2"/>
    </font>
    <font>
      <b val="true"/>
      <sz val="18"/>
      <color rgb="FF181818"/>
      <name val="Arial"/>
      <family val="0"/>
      <charset val="1"/>
    </font>
    <font>
      <i val="true"/>
      <sz val="10"/>
      <color rgb="FF6B6B6B"/>
      <name val="Arial"/>
      <family val="0"/>
      <charset val="1"/>
    </font>
    <font>
      <b val="true"/>
      <sz val="8"/>
      <color rgb="FF8DC640"/>
      <name val="Arial"/>
      <family val="0"/>
      <charset val="1"/>
    </font>
    <font>
      <b val="true"/>
      <sz val="10"/>
      <color rgb="FFFFFFFF"/>
      <name val="Arial"/>
      <family val="0"/>
      <charset val="1"/>
    </font>
    <font>
      <b val="true"/>
      <sz val="9"/>
      <color rgb="FF0000FF"/>
      <name val="Arial"/>
      <family val="0"/>
      <charset val="1"/>
    </font>
    <font>
      <sz val="9"/>
      <color rgb="FF0000FF"/>
      <name val="Arial"/>
      <family val="0"/>
      <charset val="1"/>
    </font>
    <font>
      <sz val="10"/>
      <color rgb="FF0000FF"/>
      <name val="Arial"/>
      <family val="0"/>
      <charset val="1"/>
    </font>
    <font>
      <sz val="8"/>
      <color rgb="FF6B6B6B"/>
      <name val="Arial"/>
      <family val="0"/>
      <charset val="1"/>
    </font>
    <font>
      <sz val="11"/>
      <color rgb="FF8DC640"/>
      <name val="Arial"/>
      <family val="0"/>
      <charset val="1"/>
    </font>
    <font>
      <i val="true"/>
      <sz val="9"/>
      <color rgb="FF3A3A3A"/>
      <name val="Arial"/>
      <family val="0"/>
      <charset val="1"/>
    </font>
    <font>
      <b val="true"/>
      <sz val="10"/>
      <color rgb="FF3A3A3A"/>
      <name val="Arial"/>
      <family val="0"/>
      <charset val="1"/>
    </font>
    <font>
      <b val="true"/>
      <sz val="9"/>
      <color rgb="FF3A3A3A"/>
      <name val="Arial"/>
      <family val="0"/>
      <charset val="1"/>
    </font>
  </fonts>
  <fills count="19">
    <fill>
      <patternFill patternType="none"/>
    </fill>
    <fill>
      <patternFill patternType="gray125"/>
    </fill>
    <fill>
      <patternFill patternType="solid">
        <fgColor rgb="FF8DC640"/>
        <bgColor rgb="FFBDBDBB"/>
      </patternFill>
    </fill>
    <fill>
      <patternFill patternType="solid">
        <fgColor rgb="FFE9F4DA"/>
        <bgColor rgb="FFEFEFEE"/>
      </patternFill>
    </fill>
    <fill>
      <patternFill patternType="solid">
        <fgColor rgb="FFFFF2B3"/>
        <bgColor rgb="FFFCF6CF"/>
      </patternFill>
    </fill>
    <fill>
      <patternFill patternType="solid">
        <fgColor rgb="FF3A3A3A"/>
        <bgColor rgb="FF333300"/>
      </patternFill>
    </fill>
    <fill>
      <patternFill patternType="solid">
        <fgColor rgb="FFF4E04D"/>
        <bgColor rgb="FFF8C9A0"/>
      </patternFill>
    </fill>
    <fill>
      <patternFill patternType="solid">
        <fgColor rgb="FFFCF6CF"/>
        <bgColor rgb="FFFFF2B3"/>
      </patternFill>
    </fill>
    <fill>
      <patternFill patternType="solid">
        <fgColor rgb="FF7FB3E0"/>
        <bgColor rgb="FFBDBDBB"/>
      </patternFill>
    </fill>
    <fill>
      <patternFill patternType="solid">
        <fgColor rgb="FFDCEAF7"/>
        <bgColor rgb="FFE3EEF9"/>
      </patternFill>
    </fill>
    <fill>
      <patternFill patternType="solid">
        <fgColor rgb="FFE8A598"/>
        <bgColor rgb="FFF8C9A0"/>
      </patternFill>
    </fill>
    <fill>
      <patternFill patternType="solid">
        <fgColor rgb="FFF8E1DC"/>
        <bgColor rgb="FFFBE3E0"/>
      </patternFill>
    </fill>
    <fill>
      <patternFill patternType="solid">
        <fgColor rgb="FFBDBDBB"/>
        <bgColor rgb="FFD9D9D9"/>
      </patternFill>
    </fill>
    <fill>
      <patternFill patternType="solid">
        <fgColor rgb="FFEFEFEE"/>
        <bgColor rgb="FFF6F6F5"/>
      </patternFill>
    </fill>
    <fill>
      <patternFill patternType="solid">
        <fgColor rgb="FFF6F6F5"/>
        <bgColor rgb="FFEFEFEE"/>
      </patternFill>
    </fill>
    <fill>
      <patternFill patternType="solid">
        <fgColor rgb="FF181818"/>
        <bgColor rgb="FF000000"/>
      </patternFill>
    </fill>
    <fill>
      <patternFill patternType="solid">
        <fgColor rgb="FFFBE3E0"/>
        <bgColor rgb="FFF8E1DC"/>
      </patternFill>
    </fill>
    <fill>
      <patternFill patternType="solid">
        <fgColor rgb="FFF8C9C4"/>
        <bgColor rgb="FFF8C9A0"/>
      </patternFill>
    </fill>
    <fill>
      <patternFill patternType="solid">
        <fgColor rgb="FFF8C9A0"/>
        <bgColor rgb="FFF8C9C4"/>
      </patternFill>
    </fill>
  </fills>
  <borders count="3">
    <border diagonalUp="false" diagonalDown="false">
      <left/>
      <right/>
      <top/>
      <bottom/>
      <diagonal/>
    </border>
    <border diagonalUp="false" diagonalDown="false">
      <left style="thin">
        <color rgb="FFD9D9D9"/>
      </left>
      <right style="thin">
        <color rgb="FFD9D9D9"/>
      </right>
      <top style="thin">
        <color rgb="FFD9D9D9"/>
      </top>
      <bottom style="thin">
        <color rgb="FFD9D9D9"/>
      </bottom>
      <diagonal/>
    </border>
    <border diagonalUp="false" diagonalDown="false">
      <left style="thin">
        <color rgb="FFD9D9D9"/>
      </left>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8" fillId="4" borderId="0" xfId="0" applyFont="true" applyBorder="fals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4" fontId="13" fillId="2"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true" applyProtection="false">
      <alignment horizontal="center"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3" fillId="2" borderId="1" xfId="0" applyFont="true" applyBorder="true" applyAlignment="true" applyProtection="false">
      <alignment horizontal="center" vertical="center" textRotation="0" wrapText="fals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5" fontId="9" fillId="3" borderId="1" xfId="0" applyFont="true" applyBorder="true" applyAlignment="true" applyProtection="false">
      <alignment horizontal="center" vertical="center" textRotation="0" wrapText="false" indent="0" shrinkToFit="false"/>
      <protection locked="true" hidden="false"/>
    </xf>
    <xf numFmtId="166" fontId="9" fillId="3" borderId="1"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false" indent="0" shrinkToFit="false"/>
      <protection locked="true" hidden="false"/>
    </xf>
    <xf numFmtId="164" fontId="8" fillId="7" borderId="1" xfId="0" applyFont="true" applyBorder="true" applyAlignment="true" applyProtection="false">
      <alignment horizontal="general" vertical="center" textRotation="0" wrapText="true" indent="0" shrinkToFit="false"/>
      <protection locked="true" hidden="false"/>
    </xf>
    <xf numFmtId="165" fontId="9" fillId="7" borderId="1" xfId="0" applyFont="true" applyBorder="true" applyAlignment="true" applyProtection="false">
      <alignment horizontal="center" vertical="center" textRotation="0" wrapText="false" indent="0" shrinkToFit="false"/>
      <protection locked="true" hidden="false"/>
    </xf>
    <xf numFmtId="166" fontId="9" fillId="7" borderId="1" xfId="0" applyFont="true" applyBorder="true" applyAlignment="true" applyProtection="false">
      <alignment horizontal="center" vertical="center" textRotation="0" wrapText="false" indent="0" shrinkToFit="false"/>
      <protection locked="true" hidden="false"/>
    </xf>
    <xf numFmtId="164" fontId="9" fillId="7" borderId="1" xfId="0" applyFont="true" applyBorder="true" applyAlignment="true" applyProtection="false">
      <alignment horizontal="general" vertical="center" textRotation="0" wrapText="true" indent="0" shrinkToFit="false"/>
      <protection locked="true" hidden="false"/>
    </xf>
    <xf numFmtId="164" fontId="13" fillId="8" borderId="1" xfId="0" applyFont="true" applyBorder="true" applyAlignment="true" applyProtection="false">
      <alignment horizontal="center" vertical="center" textRotation="0" wrapText="false" indent="0" shrinkToFit="false"/>
      <protection locked="true" hidden="false"/>
    </xf>
    <xf numFmtId="164" fontId="8" fillId="9" borderId="1" xfId="0" applyFont="true" applyBorder="true" applyAlignment="true" applyProtection="false">
      <alignment horizontal="general" vertical="center" textRotation="0" wrapText="true" indent="0" shrinkToFit="false"/>
      <protection locked="true" hidden="false"/>
    </xf>
    <xf numFmtId="165" fontId="9" fillId="9" borderId="1" xfId="0" applyFont="true" applyBorder="true" applyAlignment="true" applyProtection="false">
      <alignment horizontal="center" vertical="center" textRotation="0" wrapText="false" indent="0" shrinkToFit="false"/>
      <protection locked="true" hidden="false"/>
    </xf>
    <xf numFmtId="166" fontId="9" fillId="9" borderId="1" xfId="0" applyFont="true" applyBorder="true" applyAlignment="true" applyProtection="false">
      <alignment horizontal="center" vertical="center" textRotation="0" wrapText="false" indent="0" shrinkToFit="false"/>
      <protection locked="true" hidden="false"/>
    </xf>
    <xf numFmtId="164" fontId="9" fillId="9" borderId="1" xfId="0" applyFont="true" applyBorder="true" applyAlignment="true" applyProtection="false">
      <alignment horizontal="general" vertical="center" textRotation="0" wrapText="true" indent="0" shrinkToFit="false"/>
      <protection locked="true" hidden="false"/>
    </xf>
    <xf numFmtId="164" fontId="13" fillId="10" borderId="1" xfId="0" applyFont="true" applyBorder="true" applyAlignment="true" applyProtection="false">
      <alignment horizontal="center" vertical="center" textRotation="0" wrapText="false" indent="0" shrinkToFit="false"/>
      <protection locked="true" hidden="false"/>
    </xf>
    <xf numFmtId="164" fontId="8" fillId="11" borderId="1" xfId="0" applyFont="true" applyBorder="true" applyAlignment="true" applyProtection="false">
      <alignment horizontal="general" vertical="center" textRotation="0" wrapText="true" indent="0" shrinkToFit="false"/>
      <protection locked="true" hidden="false"/>
    </xf>
    <xf numFmtId="165" fontId="9" fillId="11" borderId="1" xfId="0" applyFont="true" applyBorder="true" applyAlignment="true" applyProtection="false">
      <alignment horizontal="center" vertical="center" textRotation="0" wrapText="false" indent="0" shrinkToFit="false"/>
      <protection locked="true" hidden="false"/>
    </xf>
    <xf numFmtId="166" fontId="9" fillId="11" borderId="1" xfId="0" applyFont="true" applyBorder="true" applyAlignment="true" applyProtection="false">
      <alignment horizontal="center" vertical="center" textRotation="0" wrapText="false" indent="0" shrinkToFit="false"/>
      <protection locked="true" hidden="false"/>
    </xf>
    <xf numFmtId="164" fontId="9" fillId="11" borderId="1" xfId="0" applyFont="true" applyBorder="true" applyAlignment="true" applyProtection="false">
      <alignment horizontal="general" vertical="center" textRotation="0" wrapText="true" indent="0" shrinkToFit="false"/>
      <protection locked="true" hidden="false"/>
    </xf>
    <xf numFmtId="164" fontId="13" fillId="12" borderId="1" xfId="0" applyFont="true" applyBorder="true" applyAlignment="true" applyProtection="false">
      <alignment horizontal="center" vertical="center" textRotation="0" wrapText="false" indent="0" shrinkToFit="false"/>
      <protection locked="true" hidden="false"/>
    </xf>
    <xf numFmtId="164" fontId="8" fillId="13" borderId="1" xfId="0" applyFont="true" applyBorder="true" applyAlignment="true" applyProtection="false">
      <alignment horizontal="general" vertical="center" textRotation="0" wrapText="true" indent="0" shrinkToFit="false"/>
      <protection locked="true" hidden="false"/>
    </xf>
    <xf numFmtId="165" fontId="9" fillId="13" borderId="1" xfId="0" applyFont="true" applyBorder="true" applyAlignment="true" applyProtection="false">
      <alignment horizontal="center" vertical="center" textRotation="0" wrapText="false" indent="0" shrinkToFit="false"/>
      <protection locked="true" hidden="false"/>
    </xf>
    <xf numFmtId="166" fontId="9" fillId="13" borderId="1" xfId="0" applyFont="true" applyBorder="true" applyAlignment="true" applyProtection="false">
      <alignment horizontal="center" vertical="center" textRotation="0" wrapText="false" indent="0" shrinkToFit="false"/>
      <protection locked="true" hidden="false"/>
    </xf>
    <xf numFmtId="164" fontId="9" fillId="13" borderId="1" xfId="0" applyFont="true" applyBorder="true" applyAlignment="true" applyProtection="false">
      <alignment horizontal="general" vertical="center" textRotation="0" wrapText="true" indent="0" shrinkToFit="false"/>
      <protection locked="true" hidden="false"/>
    </xf>
    <xf numFmtId="164" fontId="19" fillId="5" borderId="0" xfId="0" applyFont="true" applyBorder="true" applyAlignment="true" applyProtection="false">
      <alignment horizontal="general" vertical="center" textRotation="0" wrapText="false" indent="1" shrinkToFit="false"/>
      <protection locked="true" hidden="false"/>
    </xf>
    <xf numFmtId="166" fontId="5" fillId="14" borderId="0" xfId="0" applyFont="true" applyBorder="true" applyAlignment="true" applyProtection="false">
      <alignment horizontal="left" vertical="center" textRotation="0" wrapText="false" indent="1" shrinkToFit="false"/>
      <protection locked="true" hidden="false"/>
    </xf>
    <xf numFmtId="167" fontId="5" fillId="14" borderId="0" xfId="0" applyFont="true" applyBorder="true" applyAlignment="true" applyProtection="false">
      <alignment horizontal="left" vertical="center" textRotation="0" wrapText="false" indent="1" shrinkToFit="false"/>
      <protection locked="true" hidden="false"/>
    </xf>
    <xf numFmtId="164" fontId="20" fillId="14" borderId="0" xfId="0" applyFont="true" applyBorder="true" applyAlignment="true" applyProtection="false">
      <alignment horizontal="general" vertical="bottom" textRotation="0" wrapText="false" indent="1" shrinkToFit="false"/>
      <protection locked="true" hidden="false"/>
    </xf>
    <xf numFmtId="164" fontId="0" fillId="14" borderId="0" xfId="0" applyFont="false" applyBorder="true" applyAlignment="false" applyProtection="false">
      <alignment horizontal="general" vertical="bottom" textRotation="0" wrapText="false" indent="0" shrinkToFit="false"/>
      <protection locked="true" hidden="false"/>
    </xf>
    <xf numFmtId="168" fontId="5" fillId="14" borderId="0" xfId="0" applyFont="true" applyBorder="true" applyAlignment="true" applyProtection="false">
      <alignment horizontal="left" vertical="center" textRotation="0" wrapText="false" indent="1" shrinkToFit="false"/>
      <protection locked="true" hidden="false"/>
    </xf>
    <xf numFmtId="169" fontId="5" fillId="14" borderId="0" xfId="0" applyFont="true" applyBorder="true" applyAlignment="true" applyProtection="false">
      <alignment horizontal="left" vertical="center" textRotation="0" wrapText="false" indent="1"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0" borderId="0" xfId="0" applyFont="true" applyBorder="false" applyAlignment="false" applyProtection="false">
      <alignment horizontal="general" vertical="bottom" textRotation="0" wrapText="false" indent="0" shrinkToFit="false"/>
      <protection locked="true" hidden="false"/>
    </xf>
    <xf numFmtId="164" fontId="26" fillId="15" borderId="0" xfId="0" applyFont="true" applyBorder="false" applyAlignment="true" applyProtection="false">
      <alignment horizontal="center" vertical="bottom" textRotation="0" wrapText="false" indent="0" shrinkToFit="false"/>
      <protection locked="true" hidden="false"/>
    </xf>
    <xf numFmtId="164" fontId="27" fillId="5" borderId="0" xfId="0" applyFont="true" applyBorder="false" applyAlignment="true" applyProtection="false">
      <alignment horizontal="left" vertical="center" textRotation="0" wrapText="true" indent="0" shrinkToFit="false"/>
      <protection locked="true" hidden="false"/>
    </xf>
    <xf numFmtId="164" fontId="27" fillId="5" borderId="0" xfId="0" applyFont="true" applyBorder="fals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center" vertical="top" textRotation="0" wrapText="true" indent="0" shrinkToFit="false"/>
      <protection locked="true" hidden="false"/>
    </xf>
    <xf numFmtId="164" fontId="28" fillId="0" borderId="1" xfId="0" applyFont="true" applyBorder="true" applyAlignment="true" applyProtection="false">
      <alignment horizontal="general" vertical="top" textRotation="0" wrapText="true" indent="0" shrinkToFit="false"/>
      <protection locked="true" hidden="false"/>
    </xf>
    <xf numFmtId="164" fontId="29" fillId="0" borderId="1" xfId="0" applyFont="true" applyBorder="tru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30" fillId="3"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9" fillId="7" borderId="1" xfId="0" applyFont="true" applyBorder="true" applyAlignment="true" applyProtection="false">
      <alignment horizontal="general" vertical="top" textRotation="0" wrapText="true" indent="0" shrinkToFit="false"/>
      <protection locked="true" hidden="false"/>
    </xf>
    <xf numFmtId="164" fontId="9" fillId="9" borderId="1" xfId="0" applyFont="true" applyBorder="true" applyAlignment="true" applyProtection="false">
      <alignment horizontal="general" vertical="top" textRotation="0" wrapText="true" indent="0" shrinkToFit="false"/>
      <protection locked="true" hidden="false"/>
    </xf>
    <xf numFmtId="164" fontId="9" fillId="11" borderId="1" xfId="0" applyFont="true" applyBorder="true" applyAlignment="true" applyProtection="false">
      <alignment horizontal="general" vertical="top" textRotation="0" wrapText="true" indent="0" shrinkToFit="false"/>
      <protection locked="true" hidden="false"/>
    </xf>
    <xf numFmtId="164" fontId="9" fillId="13"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27" fillId="5" borderId="0" xfId="0" applyFont="true" applyBorder="true" applyAlignment="true" applyProtection="false">
      <alignment horizontal="center" vertical="center" textRotation="0" wrapText="true" indent="0" shrinkToFit="false"/>
      <protection locked="true" hidden="false"/>
    </xf>
    <xf numFmtId="164" fontId="30" fillId="3" borderId="1" xfId="0" applyFont="true" applyBorder="true" applyAlignment="true" applyProtection="false">
      <alignment horizontal="general" vertical="top" textRotation="0" wrapText="false" indent="0" shrinkToFit="false"/>
      <protection locked="true" hidden="false"/>
    </xf>
    <xf numFmtId="166" fontId="30" fillId="3" borderId="1" xfId="0" applyFont="true" applyBorder="true" applyAlignment="true" applyProtection="false">
      <alignment horizontal="center" vertical="top" textRotation="0" wrapText="false" indent="0" shrinkToFit="false"/>
      <protection locked="true" hidden="false"/>
    </xf>
    <xf numFmtId="164" fontId="30" fillId="3" borderId="1" xfId="0" applyFont="true" applyBorder="true" applyAlignment="true" applyProtection="false">
      <alignment horizontal="general" vertical="top" textRotation="0" wrapText="true" indent="0" shrinkToFit="false"/>
      <protection locked="true" hidden="false"/>
    </xf>
    <xf numFmtId="164" fontId="30" fillId="3" borderId="1" xfId="0" applyFont="true" applyBorder="true" applyAlignment="false" applyProtection="false">
      <alignment horizontal="general" vertical="bottom" textRotation="0" wrapText="false" indent="0" shrinkToFit="false"/>
      <protection locked="true" hidden="false"/>
    </xf>
    <xf numFmtId="166" fontId="30" fillId="3" borderId="1" xfId="0" applyFont="true" applyBorder="true" applyAlignment="false" applyProtection="false">
      <alignment horizontal="general" vertical="bottom" textRotation="0" wrapText="false" indent="0" shrinkToFit="false"/>
      <protection locked="true" hidden="false"/>
    </xf>
    <xf numFmtId="167" fontId="30"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6" fontId="30" fillId="3" borderId="1" xfId="0" applyFont="true" applyBorder="true" applyAlignment="true" applyProtection="false">
      <alignment horizontal="general" vertical="top" textRotation="0" wrapText="true" indent="0" shrinkToFit="false"/>
      <protection locked="true" hidden="false"/>
    </xf>
    <xf numFmtId="168" fontId="30" fillId="3"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31"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9" fillId="13" borderId="2" xfId="0" applyFont="true" applyBorder="true" applyAlignment="true" applyProtection="false">
      <alignment horizontal="general" vertical="top" textRotation="0" wrapText="true" indent="0" shrinkToFit="false"/>
      <protection locked="true" hidden="false"/>
    </xf>
    <xf numFmtId="164" fontId="32" fillId="0" borderId="0" xfId="0" applyFont="true" applyBorder="false" applyAlignment="true" applyProtection="false">
      <alignment horizontal="right" vertical="bottom" textRotation="0" wrapText="false" indent="0" shrinkToFit="false"/>
      <protection locked="true" hidden="false"/>
    </xf>
    <xf numFmtId="164" fontId="33" fillId="0" borderId="0" xfId="0" applyFont="true" applyBorder="false" applyAlignment="false" applyProtection="false">
      <alignment horizontal="general" vertical="bottom" textRotation="0" wrapText="false" indent="0" shrinkToFit="false"/>
      <protection locked="true" hidden="false"/>
    </xf>
    <xf numFmtId="170" fontId="30" fillId="3" borderId="1" xfId="0" applyFont="true" applyBorder="true" applyAlignment="false" applyProtection="false">
      <alignment horizontal="general" vertical="bottom" textRotation="0" wrapText="false" indent="0" shrinkToFit="false"/>
      <protection locked="true" hidden="false"/>
    </xf>
    <xf numFmtId="164" fontId="7" fillId="3" borderId="0" xfId="0" applyFont="true" applyBorder="true" applyAlignment="false" applyProtection="false">
      <alignment horizontal="general" vertical="bottom" textRotation="0" wrapText="false" indent="0" shrinkToFit="false"/>
      <protection locked="true" hidden="false"/>
    </xf>
    <xf numFmtId="164" fontId="34" fillId="16" borderId="0" xfId="0" applyFont="true" applyBorder="true" applyAlignment="false" applyProtection="false">
      <alignment horizontal="general" vertical="bottom" textRotation="0" wrapText="false" indent="0" shrinkToFit="false"/>
      <protection locked="true" hidden="false"/>
    </xf>
    <xf numFmtId="164" fontId="12" fillId="14"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64" fontId="29" fillId="3"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12" fillId="17" borderId="1" xfId="0" applyFont="true" applyBorder="true" applyAlignment="true" applyProtection="false">
      <alignment horizontal="general" vertical="top" textRotation="0" wrapText="true" indent="0" shrinkToFit="false"/>
      <protection locked="true" hidden="false"/>
    </xf>
    <xf numFmtId="164" fontId="27" fillId="5" borderId="0" xfId="0" applyFont="true" applyBorder="true" applyAlignment="true" applyProtection="false">
      <alignment horizontal="left" vertical="center" textRotation="0" wrapText="true" indent="0" shrinkToFit="false"/>
      <protection locked="true" hidden="false"/>
    </xf>
    <xf numFmtId="164" fontId="35" fillId="4" borderId="1" xfId="0" applyFont="true" applyBorder="true" applyAlignment="true" applyProtection="false">
      <alignment horizontal="general" vertical="top" textRotation="0" wrapText="true" indent="0" shrinkToFit="false"/>
      <protection locked="true" hidden="false"/>
    </xf>
    <xf numFmtId="164" fontId="35" fillId="18" borderId="1" xfId="0" applyFont="true" applyBorder="true" applyAlignment="true" applyProtection="false">
      <alignment horizontal="general" vertical="top" textRotation="0" wrapText="true" indent="0" shrinkToFit="false"/>
      <protection locked="true" hidden="false"/>
    </xf>
    <xf numFmtId="164" fontId="35" fillId="17" borderId="1" xfId="0" applyFont="true" applyBorder="true" applyAlignment="true" applyProtection="false">
      <alignment horizontal="general" vertical="top" textRotation="0" wrapText="true" indent="0" shrinkToFit="false"/>
      <protection locked="true" hidden="false"/>
    </xf>
    <xf numFmtId="164" fontId="35" fillId="0" borderId="0" xfId="0" applyFont="true" applyBorder="true" applyAlignment="false" applyProtection="false">
      <alignment horizontal="general" vertical="bottom" textRotation="0" wrapText="fals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68" fontId="30" fillId="3"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71" fontId="9"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30" fillId="3"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bgColor rgb="FF8DC640"/>
        </patternFill>
      </fill>
    </dxf>
    <dxf>
      <fill>
        <patternFill>
          <bgColor rgb="FFF4E04D"/>
        </patternFill>
      </fill>
    </dxf>
    <dxf>
      <fill>
        <patternFill>
          <bgColor rgb="FF7FB3E0"/>
        </patternFill>
      </fill>
    </dxf>
    <dxf>
      <fill>
        <patternFill>
          <bgColor rgb="FFE8A598"/>
        </patternFill>
      </fill>
    </dxf>
    <dxf>
      <fill>
        <patternFill>
          <bgColor rgb="FFBDBDBB"/>
        </patternFill>
      </fill>
    </dxf>
    <dxf>
      <fill>
        <patternFill>
          <bgColor rgb="FFE9F4DA"/>
        </patternFill>
      </fill>
    </dxf>
    <dxf>
      <fill>
        <patternFill>
          <bgColor rgb="FFFCF6CF"/>
        </patternFill>
      </fill>
    </dxf>
    <dxf>
      <fill>
        <patternFill>
          <bgColor rgb="FFDCEAF7"/>
        </patternFill>
      </fill>
    </dxf>
    <dxf>
      <fill>
        <patternFill>
          <bgColor rgb="FFF8E1DC"/>
        </patternFill>
      </fill>
    </dxf>
    <dxf>
      <fill>
        <patternFill>
          <bgColor rgb="FFEFEFEE"/>
        </patternFill>
      </fill>
    </dxf>
    <dxf>
      <border diagonalUp="false" diagonalDown="false">
        <left/>
        <right/>
        <top style="thin">
          <color rgb="FF3A3A3A"/>
        </top>
        <bottom/>
        <diagonal/>
      </border>
    </dxf>
    <dxf>
      <fill>
        <patternFill>
          <bgColor rgb="FFC6E5A1"/>
        </patternFill>
      </fill>
    </dxf>
    <dxf>
      <fill>
        <patternFill>
          <bgColor rgb="FFF8C9C4"/>
        </patternFill>
      </fill>
    </dxf>
    <dxf>
      <fill>
        <patternFill>
          <bgColor rgb="FFFFF2B3"/>
        </patternFill>
      </fill>
    </dxf>
    <dxf>
      <fill>
        <patternFill>
          <bgColor rgb="FFE3EEF9"/>
        </patternFill>
      </fill>
    </dxf>
  </dxfs>
  <colors>
    <indexedColors>
      <rgbColor rgb="FF000000"/>
      <rgbColor rgb="FFFFFFFF"/>
      <rgbColor rgb="FFFF0000"/>
      <rgbColor rgb="FF00FF00"/>
      <rgbColor rgb="FF0000FF"/>
      <rgbColor rgb="FFC6E5A1"/>
      <rgbColor rgb="FFFF00FF"/>
      <rgbColor rgb="FF00FFFF"/>
      <rgbColor rgb="FF800000"/>
      <rgbColor rgb="FF008000"/>
      <rgbColor rgb="FF000080"/>
      <rgbColor rgb="FF808000"/>
      <rgbColor rgb="FF800080"/>
      <rgbColor rgb="FF008080"/>
      <rgbColor rgb="FFBDBDBB"/>
      <rgbColor rgb="FF878787"/>
      <rgbColor rgb="FFFBE3E0"/>
      <rgbColor rgb="FF993366"/>
      <rgbColor rgb="FFFCF6CF"/>
      <rgbColor rgb="FFE3EEF9"/>
      <rgbColor rgb="FF660066"/>
      <rgbColor rgb="FFF6F6F5"/>
      <rgbColor rgb="FF0066CC"/>
      <rgbColor rgb="FFD9D9D9"/>
      <rgbColor rgb="FF000080"/>
      <rgbColor rgb="FFFF00FF"/>
      <rgbColor rgb="FFF8E1DC"/>
      <rgbColor rgb="FF00FFFF"/>
      <rgbColor rgb="FF800080"/>
      <rgbColor rgb="FF800000"/>
      <rgbColor rgb="FF008080"/>
      <rgbColor rgb="FF0000FF"/>
      <rgbColor rgb="FF00CCFF"/>
      <rgbColor rgb="FFDCEAF7"/>
      <rgbColor rgb="FFE9F4DA"/>
      <rgbColor rgb="FFFFF2B3"/>
      <rgbColor rgb="FF7FB3E0"/>
      <rgbColor rgb="FFE8A598"/>
      <rgbColor rgb="FFF8C9C4"/>
      <rgbColor rgb="FFF8C9A0"/>
      <rgbColor rgb="FF3366FF"/>
      <rgbColor rgb="FF33CCCC"/>
      <rgbColor rgb="FF8DC640"/>
      <rgbColor rgb="FFF4E04D"/>
      <rgbColor rgb="FFFF9900"/>
      <rgbColor rgb="FFFF6600"/>
      <rgbColor rgb="FF6B6B6B"/>
      <rgbColor rgb="FFEFEFEE"/>
      <rgbColor rgb="FF003366"/>
      <rgbColor rgb="FF339966"/>
      <rgbColor rgb="FF181818"/>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Content mix by goal #</a:t>
            </a:r>
          </a:p>
        </c:rich>
      </c:tx>
      <c:overlay val="0"/>
      <c:spPr>
        <a:noFill/>
        <a:ln w="0">
          <a:noFill/>
        </a:ln>
      </c:spPr>
    </c:title>
    <c:autoTitleDeleted val="0"/>
    <c:plotArea>
      <c:barChart>
        <c:barDir val="bar"/>
        <c:grouping val="clustered"/>
        <c:varyColors val="0"/>
        <c:ser>
          <c:idx val="0"/>
          <c:order val="0"/>
          <c:tx>
            <c:strRef>
              <c:f>'At a Glance'!G6</c:f>
              <c:strCache>
                <c:ptCount val="1"/>
                <c:pt idx="0">
                  <c:v>% of posts</c:v>
                </c:pt>
              </c:strCache>
            </c:strRef>
          </c:tx>
          <c:spPr>
            <a:solidFill>
              <a:srgbClr val="8dc640"/>
            </a:solidFill>
            <a:ln w="0">
              <a:solidFill>
                <a:srgbClr val="8dc640"/>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'At a Glance'!$B$7:$B$11</c:f>
              <c:strCache>
                <c:ptCount val="5"/>
                <c:pt idx="0">
                  <c:v>1</c:v>
                </c:pt>
                <c:pt idx="1">
                  <c:v>2</c:v>
                </c:pt>
                <c:pt idx="2">
                  <c:v>3</c:v>
                </c:pt>
                <c:pt idx="3">
                  <c:v>4</c:v>
                </c:pt>
                <c:pt idx="4">
                  <c:v>5</c:v>
                </c:pt>
              </c:strCache>
            </c:strRef>
          </c:cat>
          <c:val>
            <c:numRef>
              <c:f>'At a Glance'!$G$7:$G$11</c:f>
              <c:numCache>
                <c:formatCode>0%</c:formatCode>
                <c:ptCount val="5"/>
                <c:pt idx="0">
                  <c:v>0.55</c:v>
                </c:pt>
                <c:pt idx="1">
                  <c:v>0.2</c:v>
                </c:pt>
                <c:pt idx="2">
                  <c:v>0.15</c:v>
                </c:pt>
                <c:pt idx="3">
                  <c:v>0.1</c:v>
                </c:pt>
                <c:pt idx="4">
                  <c:v>0</c:v>
                </c:pt>
              </c:numCache>
            </c:numRef>
          </c:val>
        </c:ser>
        <c:gapWidth val="150"/>
        <c:overlap val="0"/>
        <c:axId val="87874323"/>
        <c:axId val="79772801"/>
      </c:barChart>
      <c:catAx>
        <c:axId val="87874323"/>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772801"/>
        <c:crosses val="autoZero"/>
        <c:auto val="1"/>
        <c:lblAlgn val="ctr"/>
        <c:lblOffset val="100"/>
        <c:noMultiLvlLbl val="0"/>
      </c:catAx>
      <c:valAx>
        <c:axId val="79772801"/>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787432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1</xdr:row>
      <xdr:rowOff>0</xdr:rowOff>
    </xdr:from>
    <xdr:to>
      <xdr:col>2</xdr:col>
      <xdr:colOff>1047240</xdr:colOff>
      <xdr:row>5</xdr:row>
      <xdr:rowOff>151920</xdr:rowOff>
    </xdr:to>
    <xdr:pic>
      <xdr:nvPicPr>
        <xdr:cNvPr id="0" name="Image 1" descr="Picture"/>
        <xdr:cNvPicPr/>
      </xdr:nvPicPr>
      <xdr:blipFill>
        <a:blip r:embed="rId1"/>
        <a:stretch/>
      </xdr:blipFill>
      <xdr:spPr>
        <a:xfrm>
          <a:off x="563760" y="190440"/>
          <a:ext cx="1047240" cy="9140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25</xdr:row>
      <xdr:rowOff>41400</xdr:rowOff>
    </xdr:from>
    <xdr:to>
      <xdr:col>5</xdr:col>
      <xdr:colOff>654480</xdr:colOff>
      <xdr:row>37</xdr:row>
      <xdr:rowOff>95040</xdr:rowOff>
    </xdr:to>
    <xdr:graphicFrame>
      <xdr:nvGraphicFramePr>
        <xdr:cNvPr id="1" name="Chart 1"/>
        <xdr:cNvGraphicFramePr/>
      </xdr:nvGraphicFramePr>
      <xdr:xfrm>
        <a:off x="141120" y="6372360"/>
        <a:ext cx="43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0</xdr:row>
      <xdr:rowOff>0</xdr:rowOff>
    </xdr:from>
    <xdr:to>
      <xdr:col>11</xdr:col>
      <xdr:colOff>818640</xdr:colOff>
      <xdr:row>3</xdr:row>
      <xdr:rowOff>22320</xdr:rowOff>
    </xdr:to>
    <xdr:pic>
      <xdr:nvPicPr>
        <xdr:cNvPr id="2" name="Image 2" descr="Picture"/>
        <xdr:cNvPicPr/>
      </xdr:nvPicPr>
      <xdr:blipFill>
        <a:blip r:embed="rId2"/>
        <a:stretch/>
      </xdr:blipFill>
      <xdr:spPr>
        <a:xfrm>
          <a:off x="9304200" y="0"/>
          <a:ext cx="818640" cy="713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1"/>
    </row>
    <row r="2" customFormat="false" ht="15" hidden="false" customHeight="false" outlineLevel="0" collapsed="false">
      <c r="C2" s="1"/>
    </row>
    <row r="3" customFormat="false" ht="15" hidden="false" customHeight="false" outlineLevel="0" collapsed="false">
      <c r="C3" s="1"/>
    </row>
    <row r="4" customFormat="false" ht="15" hidden="false" customHeight="false" outlineLevel="0" collapsed="false">
      <c r="C4" s="1"/>
    </row>
    <row r="5" customFormat="false" ht="15" hidden="false" customHeight="false" outlineLevel="0" collapsed="false">
      <c r="C5" s="1"/>
    </row>
    <row r="6" customFormat="false" ht="15" hidden="false" customHeight="false" outlineLevel="0" collapsed="false">
      <c r="C6" s="1"/>
    </row>
    <row r="7" customFormat="false" ht="15" hidden="false" customHeight="false" outlineLevel="0" collapsed="false">
      <c r="C7" s="2" t="s">
        <v>0</v>
      </c>
    </row>
    <row r="8" customFormat="false" ht="31.5" hidden="false" customHeight="true" outlineLevel="0" collapsed="false">
      <c r="C8" s="3" t="s">
        <v>1</v>
      </c>
    </row>
    <row r="9" customFormat="false" ht="36" hidden="false" customHeight="true" outlineLevel="0" collapsed="false">
      <c r="C9" s="4" t="s">
        <v>2</v>
      </c>
    </row>
    <row r="10" customFormat="false" ht="43.5" hidden="false" customHeight="true" outlineLevel="0" collapsed="false">
      <c r="C10" s="5" t="s">
        <v>3</v>
      </c>
    </row>
    <row r="11" customFormat="false" ht="15" hidden="false" customHeight="false" outlineLevel="0" collapsed="false">
      <c r="C11" s="1"/>
    </row>
    <row r="12" customFormat="false" ht="19.5" hidden="false" customHeight="true" outlineLevel="0" collapsed="false">
      <c r="B12" s="6"/>
      <c r="C12" s="7" t="s">
        <v>4</v>
      </c>
    </row>
    <row r="13" customFormat="false" ht="30" hidden="false" customHeight="true" outlineLevel="0" collapsed="false">
      <c r="C13" s="8" t="s">
        <v>5</v>
      </c>
    </row>
    <row r="14" customFormat="false" ht="30" hidden="false" customHeight="true" outlineLevel="0" collapsed="false">
      <c r="C14" s="8" t="s">
        <v>6</v>
      </c>
    </row>
    <row r="15" customFormat="false" ht="30" hidden="false" customHeight="true" outlineLevel="0" collapsed="false">
      <c r="C15" s="8" t="s">
        <v>7</v>
      </c>
    </row>
    <row r="16" customFormat="false" ht="30" hidden="false" customHeight="true" outlineLevel="0" collapsed="false">
      <c r="C16" s="8" t="s">
        <v>8</v>
      </c>
    </row>
    <row r="17" customFormat="false" ht="30" hidden="false" customHeight="true" outlineLevel="0" collapsed="false">
      <c r="C17" s="8" t="s">
        <v>9</v>
      </c>
    </row>
    <row r="18" customFormat="false" ht="30" hidden="false" customHeight="true" outlineLevel="0" collapsed="false">
      <c r="C18" s="8" t="s">
        <v>10</v>
      </c>
    </row>
    <row r="19" customFormat="false" ht="30" hidden="false" customHeight="true" outlineLevel="0" collapsed="false">
      <c r="C19" s="8" t="s">
        <v>11</v>
      </c>
    </row>
    <row r="20" customFormat="false" ht="15" hidden="false" customHeight="false" outlineLevel="0" collapsed="false">
      <c r="C20" s="1"/>
    </row>
    <row r="21" customFormat="false" ht="19.5" hidden="false" customHeight="true" outlineLevel="0" collapsed="false">
      <c r="B21" s="6"/>
      <c r="C21" s="7" t="s">
        <v>12</v>
      </c>
    </row>
    <row r="22" customFormat="false" ht="21.75" hidden="false" customHeight="true" outlineLevel="0" collapsed="false">
      <c r="C22" s="9" t="s">
        <v>13</v>
      </c>
    </row>
    <row r="23" customFormat="false" ht="33.75" hidden="false" customHeight="true" outlineLevel="0" collapsed="false">
      <c r="C23" s="10" t="s">
        <v>14</v>
      </c>
    </row>
    <row r="24" customFormat="false" ht="15" hidden="false" customHeight="false" outlineLevel="0" collapsed="false">
      <c r="C24" s="1"/>
    </row>
    <row r="25" customFormat="false" ht="19.5" hidden="false" customHeight="true" outlineLevel="0" collapsed="false">
      <c r="B25" s="6"/>
      <c r="C25" s="7" t="s">
        <v>15</v>
      </c>
    </row>
    <row r="26" customFormat="false" ht="30" hidden="false" customHeight="true" outlineLevel="0" collapsed="false">
      <c r="B26" s="11" t="s">
        <v>16</v>
      </c>
      <c r="C26" s="5" t="s">
        <v>17</v>
      </c>
    </row>
    <row r="27" customFormat="false" ht="30" hidden="false" customHeight="true" outlineLevel="0" collapsed="false">
      <c r="B27" s="11" t="s">
        <v>16</v>
      </c>
      <c r="C27" s="5" t="s">
        <v>18</v>
      </c>
    </row>
    <row r="28" customFormat="false" ht="30" hidden="false" customHeight="true" outlineLevel="0" collapsed="false">
      <c r="B28" s="11" t="s">
        <v>16</v>
      </c>
      <c r="C28" s="5" t="s">
        <v>19</v>
      </c>
    </row>
    <row r="29" customFormat="false" ht="30" hidden="false" customHeight="true" outlineLevel="0" collapsed="false">
      <c r="B29" s="11" t="s">
        <v>16</v>
      </c>
      <c r="C29" s="5" t="s">
        <v>20</v>
      </c>
    </row>
    <row r="30" customFormat="false" ht="30" hidden="false" customHeight="true" outlineLevel="0" collapsed="false">
      <c r="B30" s="11" t="s">
        <v>16</v>
      </c>
      <c r="C30" s="5" t="s">
        <v>21</v>
      </c>
    </row>
    <row r="31" customFormat="false" ht="30" hidden="false" customHeight="true" outlineLevel="0" collapsed="false">
      <c r="B31" s="11" t="s">
        <v>16</v>
      </c>
      <c r="C31" s="5" t="s">
        <v>22</v>
      </c>
    </row>
    <row r="32" customFormat="false" ht="15" hidden="false" customHeight="false" outlineLevel="0" collapsed="false">
      <c r="C32" s="1"/>
    </row>
    <row r="33" customFormat="false" ht="19.5" hidden="false" customHeight="true" outlineLevel="0" collapsed="false">
      <c r="B33" s="6"/>
      <c r="C33" s="7" t="s">
        <v>23</v>
      </c>
    </row>
    <row r="34" customFormat="false" ht="45.75" hidden="false" customHeight="true" outlineLevel="0" collapsed="false">
      <c r="B34" s="11" t="s">
        <v>16</v>
      </c>
      <c r="C34" s="5" t="s">
        <v>24</v>
      </c>
    </row>
    <row r="35" customFormat="false" ht="30" hidden="false" customHeight="true" outlineLevel="0" collapsed="false">
      <c r="B35" s="11" t="s">
        <v>16</v>
      </c>
      <c r="C35" s="5" t="s">
        <v>25</v>
      </c>
    </row>
    <row r="36" customFormat="false" ht="45.75" hidden="false" customHeight="true" outlineLevel="0" collapsed="false">
      <c r="B36" s="11" t="s">
        <v>16</v>
      </c>
      <c r="C36" s="5" t="s">
        <v>26</v>
      </c>
    </row>
    <row r="37" customFormat="false" ht="30" hidden="false" customHeight="true" outlineLevel="0" collapsed="false">
      <c r="B37" s="11" t="s">
        <v>16</v>
      </c>
      <c r="C37" s="5" t="s">
        <v>27</v>
      </c>
    </row>
    <row r="38" customFormat="false" ht="15" hidden="false" customHeight="false" outlineLevel="0" collapsed="false">
      <c r="C38" s="1"/>
    </row>
    <row r="39" customFormat="false" ht="15" hidden="false" customHeight="false" outlineLevel="0" collapsed="false">
      <c r="B39" s="6"/>
      <c r="C39" s="12" t="s">
        <v>28</v>
      </c>
    </row>
    <row r="40" customFormat="false" ht="27.75" hidden="false" customHeight="true" outlineLevel="0" collapsed="false">
      <c r="B40" s="6"/>
      <c r="C40" s="13" t="s">
        <v>29</v>
      </c>
    </row>
    <row r="41" customFormat="false" ht="15" hidden="false" customHeight="false" outlineLevel="0" collapsed="false">
      <c r="C41" s="1"/>
    </row>
    <row r="42" customFormat="false" ht="15" hidden="false" customHeight="false" outlineLevel="0" collapsed="false">
      <c r="C42" s="14" t="s">
        <v>30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2:M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3"/>
  </cols>
  <sheetData>
    <row r="2" customFormat="false" ht="24.45" hidden="false" customHeight="false" outlineLevel="0" collapsed="false">
      <c r="B2" s="15" t="s">
        <v>31</v>
      </c>
    </row>
    <row r="3" customFormat="false" ht="15" hidden="false" customHeight="false" outlineLevel="0" collapsed="false">
      <c r="B3" s="16" t="str">
        <f aca="false">'Post Builder'!C4&amp;"  |  One page to share with your team"</f>
        <v>NP Connect  |  One page to share with your team</v>
      </c>
    </row>
    <row r="5" customFormat="false" ht="16.15" hidden="false" customHeight="false" outlineLevel="0" collapsed="false">
      <c r="B5" s="17" t="s">
        <v>32</v>
      </c>
    </row>
    <row r="6" customFormat="false" ht="15" hidden="false" customHeight="false" outlineLevel="0" collapsed="false">
      <c r="B6" s="18" t="s">
        <v>33</v>
      </c>
      <c r="C6" s="19" t="s">
        <v>34</v>
      </c>
      <c r="D6" s="19"/>
      <c r="E6" s="19"/>
      <c r="F6" s="19"/>
      <c r="G6" s="18" t="s">
        <v>35</v>
      </c>
      <c r="H6" s="18" t="s">
        <v>36</v>
      </c>
      <c r="I6" s="18" t="s">
        <v>37</v>
      </c>
      <c r="J6" s="18" t="s">
        <v>38</v>
      </c>
      <c r="K6" s="19" t="s">
        <v>39</v>
      </c>
      <c r="L6" s="19"/>
      <c r="M6" s="19"/>
    </row>
    <row r="7" customFormat="false" ht="33.75" hidden="false" customHeight="true" outlineLevel="0" collapsed="false">
      <c r="B7" s="20" t="n">
        <v>1</v>
      </c>
      <c r="C7" s="21" t="str">
        <f aca="false">'Priorities &amp; Mix'!B6</f>
        <v>Drive inquiries from high-intent, IDEAL prospects (Book meetings)</v>
      </c>
      <c r="D7" s="21"/>
      <c r="E7" s="21"/>
      <c r="F7" s="21"/>
      <c r="G7" s="22" t="n">
        <f aca="false">'Priorities &amp; Mix'!C6</f>
        <v>0.55</v>
      </c>
      <c r="H7" s="23" t="n">
        <f aca="false">'Priorities &amp; Mix'!D6</f>
        <v>29</v>
      </c>
      <c r="I7" s="23" t="n">
        <f aca="false">'Priorities &amp; Mix'!E6</f>
        <v>5</v>
      </c>
      <c r="J7" s="23" t="n">
        <f aca="false">'Priorities &amp; Mix'!F6</f>
        <v>27</v>
      </c>
      <c r="K7" s="24" t="str">
        <f aca="false">IFERROR(INDEX('Strategy Builder'!$J$5:$J$164,MATCH(1,'Strategy Builder'!$A$5:$A$164,0))&amp;"","")</f>
        <v>DMs, form fills, meetings booked</v>
      </c>
      <c r="L7" s="24"/>
      <c r="M7" s="24"/>
    </row>
    <row r="8" customFormat="false" ht="33.75" hidden="false" customHeight="true" outlineLevel="0" collapsed="false">
      <c r="B8" s="25" t="n">
        <v>2</v>
      </c>
      <c r="C8" s="26" t="str">
        <f aca="false">'Priorities &amp; Mix'!B7</f>
        <v>Deepen understanding of NP Connect, my experience and service offerings</v>
      </c>
      <c r="D8" s="26"/>
      <c r="E8" s="26"/>
      <c r="F8" s="26"/>
      <c r="G8" s="27" t="n">
        <f aca="false">'Priorities &amp; Mix'!C7</f>
        <v>0.2</v>
      </c>
      <c r="H8" s="28" t="n">
        <f aca="false">'Priorities &amp; Mix'!D7</f>
        <v>10</v>
      </c>
      <c r="I8" s="28" t="n">
        <f aca="false">'Priorities &amp; Mix'!E7</f>
        <v>4</v>
      </c>
      <c r="J8" s="28" t="n">
        <f aca="false">'Priorities &amp; Mix'!F7</f>
        <v>21</v>
      </c>
      <c r="K8" s="29" t="str">
        <f aca="false">IFERROR(INDEX('Strategy Builder'!$J$5:$J$164,MATCH(2,'Strategy Builder'!$A$5:$A$164,0))&amp;"","")</f>
        <v>Comments, shares</v>
      </c>
      <c r="L8" s="29"/>
      <c r="M8" s="29"/>
    </row>
    <row r="9" customFormat="false" ht="33.75" hidden="false" customHeight="true" outlineLevel="0" collapsed="false">
      <c r="B9" s="30" t="n">
        <v>3</v>
      </c>
      <c r="C9" s="31" t="str">
        <f aca="false">'Priorities &amp; Mix'!B8</f>
        <v>Drive brand awareness</v>
      </c>
      <c r="D9" s="31"/>
      <c r="E9" s="31"/>
      <c r="F9" s="31"/>
      <c r="G9" s="32" t="n">
        <f aca="false">'Priorities &amp; Mix'!C8</f>
        <v>0.15</v>
      </c>
      <c r="H9" s="33" t="n">
        <f aca="false">'Priorities &amp; Mix'!D8</f>
        <v>8</v>
      </c>
      <c r="I9" s="33" t="n">
        <f aca="false">'Priorities &amp; Mix'!E8</f>
        <v>4</v>
      </c>
      <c r="J9" s="33" t="n">
        <f aca="false">'Priorities &amp; Mix'!F8</f>
        <v>20</v>
      </c>
      <c r="K9" s="34" t="str">
        <f aca="false">IFERROR(INDEX('Strategy Builder'!$J$5:$J$164,MATCH(3,'Strategy Builder'!$A$5:$A$164,0))&amp;"","")</f>
        <v>Reach, new followers</v>
      </c>
      <c r="L9" s="34"/>
      <c r="M9" s="34"/>
    </row>
    <row r="10" customFormat="false" ht="33.75" hidden="false" customHeight="true" outlineLevel="0" collapsed="false">
      <c r="B10" s="35" t="n">
        <v>4</v>
      </c>
      <c r="C10" s="36" t="str">
        <f aca="false">'Priorities &amp; Mix'!B9</f>
        <v>Turn clients into fans and fans into referrals</v>
      </c>
      <c r="D10" s="36"/>
      <c r="E10" s="36"/>
      <c r="F10" s="36"/>
      <c r="G10" s="37" t="n">
        <f aca="false">'Priorities &amp; Mix'!C9</f>
        <v>0.1</v>
      </c>
      <c r="H10" s="38" t="n">
        <f aca="false">'Priorities &amp; Mix'!D9</f>
        <v>5</v>
      </c>
      <c r="I10" s="38" t="n">
        <f aca="false">'Priorities &amp; Mix'!E9</f>
        <v>3</v>
      </c>
      <c r="J10" s="38" t="n">
        <f aca="false">'Priorities &amp; Mix'!F9</f>
        <v>9</v>
      </c>
      <c r="K10" s="39" t="str">
        <f aca="false">IFERROR(INDEX('Strategy Builder'!$J$5:$J$164,MATCH(4,'Strategy Builder'!$A$5:$A$164,0))&amp;"","")</f>
        <v>Shares, referrals</v>
      </c>
      <c r="L10" s="39"/>
      <c r="M10" s="39"/>
    </row>
    <row r="11" customFormat="false" ht="33.75" hidden="false" customHeight="true" outlineLevel="0" collapsed="false">
      <c r="B11" s="40" t="n">
        <v>5</v>
      </c>
      <c r="C11" s="41" t="str">
        <f aca="false">'Priorities &amp; Mix'!B10</f>
        <v>[Your next goal]</v>
      </c>
      <c r="D11" s="41"/>
      <c r="E11" s="41"/>
      <c r="F11" s="41"/>
      <c r="G11" s="42" t="n">
        <f aca="false">'Priorities &amp; Mix'!C10</f>
        <v>0</v>
      </c>
      <c r="H11" s="43" t="n">
        <f aca="false">'Priorities &amp; Mix'!D10</f>
        <v>0</v>
      </c>
      <c r="I11" s="43" t="n">
        <f aca="false">'Priorities &amp; Mix'!E10</f>
        <v>1</v>
      </c>
      <c r="J11" s="43" t="n">
        <f aca="false">'Priorities &amp; Mix'!F10</f>
        <v>1</v>
      </c>
      <c r="K11" s="44" t="str">
        <f aca="false">IFERROR(INDEX('Strategy Builder'!$J$5:$J$164,MATCH(5,'Strategy Builder'!$A$5:$A$164,0))&amp;"","")</f>
        <v/>
      </c>
      <c r="L11" s="44"/>
      <c r="M11" s="44"/>
    </row>
    <row r="13" customFormat="false" ht="16.15" hidden="false" customHeight="false" outlineLevel="0" collapsed="false">
      <c r="B13" s="17" t="s">
        <v>40</v>
      </c>
    </row>
    <row r="14" customFormat="false" ht="15" hidden="false" customHeight="false" outlineLevel="0" collapsed="false">
      <c r="B14" s="45" t="s">
        <v>41</v>
      </c>
      <c r="C14" s="45"/>
      <c r="D14" s="45"/>
      <c r="E14" s="45" t="s">
        <v>42</v>
      </c>
      <c r="F14" s="45"/>
      <c r="G14" s="45"/>
      <c r="H14" s="45" t="s">
        <v>43</v>
      </c>
      <c r="I14" s="45"/>
      <c r="J14" s="45"/>
      <c r="K14" s="45" t="s">
        <v>44</v>
      </c>
      <c r="L14" s="45"/>
      <c r="M14" s="45"/>
    </row>
    <row r="15" customFormat="false" ht="19.5" hidden="false" customHeight="true" outlineLevel="0" collapsed="false">
      <c r="B15" s="46" t="n">
        <f aca="false">'Priorities &amp; Mix'!$D$12</f>
        <v>52</v>
      </c>
      <c r="C15" s="46"/>
      <c r="D15" s="46"/>
      <c r="E15" s="46" t="n">
        <f aca="false">COUNTIF('Priorities &amp; Mix'!$A$17:$A$27,"High")</f>
        <v>2</v>
      </c>
      <c r="F15" s="46"/>
      <c r="G15" s="46"/>
      <c r="H15" s="47" t="n">
        <f aca="false">'Priorities &amp; Mix'!$F$54</f>
        <v>1600</v>
      </c>
      <c r="I15" s="47"/>
      <c r="J15" s="47"/>
      <c r="K15" s="46" t="n">
        <f aca="false">COUNTA('Q&amp;A Library'!$B$6:$B$105)</f>
        <v>12</v>
      </c>
      <c r="L15" s="46"/>
      <c r="M15" s="46"/>
    </row>
    <row r="16" customFormat="false" ht="19.5" hidden="false" customHeight="true" outlineLevel="0" collapsed="false">
      <c r="B16" s="46"/>
      <c r="C16" s="46"/>
      <c r="D16" s="46"/>
      <c r="E16" s="46"/>
      <c r="F16" s="46"/>
      <c r="G16" s="46"/>
      <c r="H16" s="47"/>
      <c r="I16" s="47"/>
      <c r="J16" s="47"/>
      <c r="K16" s="46"/>
      <c r="L16" s="46"/>
      <c r="M16" s="46"/>
    </row>
    <row r="17" customFormat="false" ht="15" hidden="false" customHeight="false" outlineLevel="0" collapsed="false">
      <c r="B17" s="48" t="str">
        <f aca="false">"Across "&amp;COUNTIFS('Priorities &amp; Mix'!$D$17:$D$27,"&gt;0")&amp;" channels"</f>
        <v>Across 6 channels</v>
      </c>
      <c r="C17" s="48"/>
      <c r="D17" s="48"/>
      <c r="E17" s="48" t="str">
        <f aca="false">"Medium: "&amp;COUNTIF('Priorities &amp; Mix'!$A$17:$A$27,"Medium")&amp;"  |  Low: "&amp;COUNTIF('Priorities &amp; Mix'!$A$17:$A$27,"Low")</f>
        <v>Medium: 3  |  Low: 2</v>
      </c>
      <c r="F17" s="48"/>
      <c r="G17" s="48"/>
      <c r="H17" s="48" t="str">
        <f aca="false">"Ad audiences documented: "&amp;COUNTA(Audiences!$A$6:$A$45)</f>
        <v>Ad audiences documented: 9</v>
      </c>
      <c r="I17" s="48"/>
      <c r="J17" s="48"/>
      <c r="K17" s="48" t="str">
        <f aca="false">"Team members listed: "&amp;COUNTA('Team &amp; Resources'!$A$6:$A$13)</f>
        <v>Team members listed: 3</v>
      </c>
      <c r="L17" s="48"/>
      <c r="M17" s="48"/>
    </row>
    <row r="18" customFormat="false" ht="15" hidden="false" customHeight="false" outlineLevel="0" collapsed="false">
      <c r="B18" s="49"/>
      <c r="C18" s="49"/>
      <c r="D18" s="49"/>
      <c r="E18" s="49"/>
      <c r="F18" s="49"/>
      <c r="G18" s="49"/>
      <c r="H18" s="49"/>
      <c r="I18" s="49"/>
      <c r="J18" s="49"/>
      <c r="K18" s="49"/>
      <c r="L18" s="49"/>
      <c r="M18" s="49"/>
    </row>
    <row r="20" customFormat="false" ht="15" hidden="false" customHeight="false" outlineLevel="0" collapsed="false">
      <c r="B20" s="45" t="s">
        <v>45</v>
      </c>
      <c r="C20" s="45"/>
      <c r="D20" s="45"/>
      <c r="E20" s="45" t="s">
        <v>46</v>
      </c>
      <c r="F20" s="45"/>
      <c r="G20" s="45"/>
      <c r="H20" s="45" t="s">
        <v>47</v>
      </c>
      <c r="I20" s="45"/>
      <c r="J20" s="45"/>
      <c r="K20" s="45" t="s">
        <v>48</v>
      </c>
      <c r="L20" s="45"/>
      <c r="M20" s="45"/>
    </row>
    <row r="21" customFormat="false" ht="19.5" hidden="false" customHeight="true" outlineLevel="0" collapsed="false">
      <c r="B21" s="50" t="n">
        <f aca="false">Results!$N$12</f>
        <v>86</v>
      </c>
      <c r="C21" s="50"/>
      <c r="D21" s="50"/>
      <c r="E21" s="51" t="n">
        <f aca="false">Results!$N$16</f>
        <v>0.0548387096774194</v>
      </c>
      <c r="F21" s="51"/>
      <c r="G21" s="51"/>
      <c r="H21" s="47" t="n">
        <f aca="false">Results!$N$18</f>
        <v>159.302325581395</v>
      </c>
      <c r="I21" s="47"/>
      <c r="J21" s="47"/>
      <c r="K21" s="50" t="n">
        <f aca="false">Results!$N$10</f>
        <v>539</v>
      </c>
      <c r="L21" s="50"/>
      <c r="M21" s="50"/>
    </row>
    <row r="22" customFormat="false" ht="19.5" hidden="false" customHeight="true" outlineLevel="0" collapsed="false">
      <c r="B22" s="50"/>
      <c r="C22" s="50"/>
      <c r="D22" s="50"/>
      <c r="E22" s="51"/>
      <c r="F22" s="51"/>
      <c r="G22" s="51"/>
      <c r="H22" s="47"/>
      <c r="I22" s="47"/>
      <c r="J22" s="47"/>
      <c r="K22" s="50"/>
      <c r="L22" s="50"/>
      <c r="M22" s="50"/>
    </row>
    <row r="23" customFormat="false" ht="15" hidden="false" customHeight="false" outlineLevel="0" collapsed="false">
      <c r="B23" s="48" t="str">
        <f aca="false">"Inquiries: "&amp;TEXT(Results!$N$11,"#,##0")</f>
        <v>Inquiries: 136</v>
      </c>
      <c r="C23" s="48"/>
      <c r="D23" s="48"/>
      <c r="E23" s="48" t="str">
        <f aca="false">"Reach: "&amp;TEXT(Results!$N$7,"#,##0")</f>
        <v>Reach: 93,000</v>
      </c>
      <c r="F23" s="48"/>
      <c r="G23" s="48"/>
      <c r="H23" s="48" t="str">
        <f aca="false">"Ad spend: "&amp;TEXT(Results!$N$14,"$#,##0")</f>
        <v>Ad spend: $13,700</v>
      </c>
      <c r="I23" s="48"/>
      <c r="J23" s="48"/>
      <c r="K23" s="48" t="str">
        <f aca="false">"Reviews earned: "&amp;Results!$N$13</f>
        <v>Reviews earned: 22</v>
      </c>
      <c r="L23" s="48"/>
      <c r="M23" s="48"/>
    </row>
    <row r="24" customFormat="false" ht="15" hidden="false" customHeight="false" outlineLevel="0" collapsed="false">
      <c r="B24" s="49"/>
      <c r="C24" s="49"/>
      <c r="D24" s="49"/>
      <c r="E24" s="49"/>
      <c r="F24" s="49"/>
      <c r="G24" s="49"/>
      <c r="H24" s="49"/>
      <c r="I24" s="49"/>
      <c r="J24" s="49"/>
      <c r="K24" s="49"/>
      <c r="L24" s="49"/>
      <c r="M24" s="49"/>
    </row>
    <row r="27" customFormat="false" ht="15" hidden="false" customHeight="false" outlineLevel="0" collapsed="false">
      <c r="H27" s="52" t="s">
        <v>49</v>
      </c>
    </row>
    <row r="28" customFormat="false" ht="15" hidden="false" customHeight="false" outlineLevel="0" collapsed="false">
      <c r="H28" s="53" t="s">
        <v>16</v>
      </c>
      <c r="I28" s="54" t="s">
        <v>50</v>
      </c>
    </row>
    <row r="29" customFormat="false" ht="15" hidden="false" customHeight="false" outlineLevel="0" collapsed="false">
      <c r="H29" s="53" t="s">
        <v>16</v>
      </c>
      <c r="I29" s="54" t="s">
        <v>51</v>
      </c>
    </row>
    <row r="30" customFormat="false" ht="15" hidden="false" customHeight="false" outlineLevel="0" collapsed="false">
      <c r="H30" s="53" t="s">
        <v>16</v>
      </c>
      <c r="I30" s="54" t="s">
        <v>52</v>
      </c>
    </row>
    <row r="31" customFormat="false" ht="15" hidden="false" customHeight="false" outlineLevel="0" collapsed="false">
      <c r="H31" s="53" t="s">
        <v>16</v>
      </c>
      <c r="I31" s="54" t="s">
        <v>53</v>
      </c>
    </row>
  </sheetData>
  <mergeCells count="44">
    <mergeCell ref="C6:F6"/>
    <mergeCell ref="K6:M6"/>
    <mergeCell ref="C7:F7"/>
    <mergeCell ref="K7:M7"/>
    <mergeCell ref="C8:F8"/>
    <mergeCell ref="K8:M8"/>
    <mergeCell ref="C9:F9"/>
    <mergeCell ref="K9:M9"/>
    <mergeCell ref="C10:F10"/>
    <mergeCell ref="K10:M10"/>
    <mergeCell ref="C11:F11"/>
    <mergeCell ref="K11:M11"/>
    <mergeCell ref="B14:D14"/>
    <mergeCell ref="E14:G14"/>
    <mergeCell ref="H14:J14"/>
    <mergeCell ref="K14:M14"/>
    <mergeCell ref="B15:D16"/>
    <mergeCell ref="E15:G16"/>
    <mergeCell ref="H15:J16"/>
    <mergeCell ref="K15:M16"/>
    <mergeCell ref="B17:D17"/>
    <mergeCell ref="E17:G17"/>
    <mergeCell ref="H17:J17"/>
    <mergeCell ref="K17:M17"/>
    <mergeCell ref="B18:D18"/>
    <mergeCell ref="E18:G18"/>
    <mergeCell ref="H18:J18"/>
    <mergeCell ref="K18:M18"/>
    <mergeCell ref="B20:D20"/>
    <mergeCell ref="E20:G20"/>
    <mergeCell ref="H20:J20"/>
    <mergeCell ref="K20:M20"/>
    <mergeCell ref="B21:D22"/>
    <mergeCell ref="E21:G22"/>
    <mergeCell ref="H21:J22"/>
    <mergeCell ref="K21:M22"/>
    <mergeCell ref="B23:D23"/>
    <mergeCell ref="E23:G23"/>
    <mergeCell ref="H23:J23"/>
    <mergeCell ref="K23:M23"/>
    <mergeCell ref="B24:D24"/>
    <mergeCell ref="E24:G24"/>
    <mergeCell ref="H24:J24"/>
    <mergeCell ref="K24:M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A1:K1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8"/>
    <col collapsed="false" customWidth="true" hidden="false" outlineLevel="0" max="3" min="3" style="0" width="30"/>
    <col collapsed="false" customWidth="true" hidden="false" outlineLevel="0" max="4" min="4" style="0" width="34"/>
    <col collapsed="false" customWidth="true" hidden="false" outlineLevel="0" max="6" min="5" style="0" width="22"/>
    <col collapsed="false" customWidth="true" hidden="false" outlineLevel="0" max="7" min="7" style="0" width="24"/>
    <col collapsed="false" customWidth="true" hidden="false" outlineLevel="0" max="8" min="8" style="0" width="18"/>
    <col collapsed="false" customWidth="true" hidden="false" outlineLevel="0" max="9" min="9" style="0" width="20"/>
    <col collapsed="false" customWidth="true" hidden="false" outlineLevel="0" max="10" min="10" style="0" width="22"/>
    <col collapsed="false" customWidth="true" hidden="false" outlineLevel="0" max="11" min="11" style="0" width="44"/>
  </cols>
  <sheetData>
    <row r="1" customFormat="false" ht="22.05" hidden="false" customHeight="false" outlineLevel="0" collapsed="false">
      <c r="A1" s="55" t="s">
        <v>54</v>
      </c>
    </row>
    <row r="2" customFormat="false" ht="15" hidden="false" customHeight="false" outlineLevel="0" collapsed="false">
      <c r="A2" s="56" t="s">
        <v>55</v>
      </c>
    </row>
    <row r="3" customFormat="false" ht="15" hidden="false" customHeight="false" outlineLevel="0" collapsed="false">
      <c r="A3" s="57"/>
      <c r="B3" s="57" t="s">
        <v>56</v>
      </c>
      <c r="C3" s="57" t="s">
        <v>57</v>
      </c>
      <c r="D3" s="57" t="s">
        <v>57</v>
      </c>
      <c r="E3" s="57" t="s">
        <v>57</v>
      </c>
      <c r="F3" s="57" t="s">
        <v>57</v>
      </c>
      <c r="G3" s="57"/>
      <c r="H3" s="57" t="s">
        <v>58</v>
      </c>
      <c r="I3" s="57"/>
      <c r="J3" s="57" t="s">
        <v>59</v>
      </c>
      <c r="K3" s="57"/>
    </row>
    <row r="4" customFormat="false" ht="33.75" hidden="false" customHeight="true" outlineLevel="0" collapsed="false">
      <c r="A4" s="58" t="s">
        <v>60</v>
      </c>
      <c r="B4" s="59" t="s">
        <v>61</v>
      </c>
      <c r="C4" s="59" t="s">
        <v>62</v>
      </c>
      <c r="D4" s="59" t="s">
        <v>63</v>
      </c>
      <c r="E4" s="59" t="s">
        <v>64</v>
      </c>
      <c r="F4" s="59" t="s">
        <v>65</v>
      </c>
      <c r="G4" s="59" t="s">
        <v>66</v>
      </c>
      <c r="H4" s="59" t="s">
        <v>67</v>
      </c>
      <c r="I4" s="59" t="s">
        <v>68</v>
      </c>
      <c r="J4" s="59" t="s">
        <v>69</v>
      </c>
      <c r="K4" s="59" t="s">
        <v>70</v>
      </c>
    </row>
    <row r="5" customFormat="false" ht="63.75" hidden="false" customHeight="true" outlineLevel="0" collapsed="false">
      <c r="A5" s="60" t="n">
        <v>1</v>
      </c>
      <c r="B5" s="61" t="s">
        <v>71</v>
      </c>
      <c r="C5" s="61" t="s">
        <v>72</v>
      </c>
      <c r="D5" s="62" t="s">
        <v>73</v>
      </c>
      <c r="E5" s="62" t="s">
        <v>74</v>
      </c>
      <c r="F5" s="62" t="s">
        <v>75</v>
      </c>
      <c r="G5" s="62" t="s">
        <v>76</v>
      </c>
      <c r="H5" s="62" t="s">
        <v>77</v>
      </c>
      <c r="I5" s="62" t="s">
        <v>78</v>
      </c>
      <c r="J5" s="62" t="s">
        <v>79</v>
      </c>
      <c r="K5" s="62" t="s">
        <v>80</v>
      </c>
    </row>
    <row r="6" customFormat="false" ht="22.35" hidden="false" customHeight="false" outlineLevel="0" collapsed="false">
      <c r="A6" s="60" t="n">
        <v>1</v>
      </c>
      <c r="B6" s="61"/>
      <c r="C6" s="61"/>
      <c r="D6" s="62" t="s">
        <v>81</v>
      </c>
      <c r="E6" s="62"/>
      <c r="F6" s="62"/>
      <c r="G6" s="62"/>
      <c r="H6" s="62"/>
      <c r="I6" s="62"/>
      <c r="J6" s="62"/>
      <c r="K6" s="62" t="s">
        <v>82</v>
      </c>
    </row>
    <row r="7" customFormat="false" ht="22.35" hidden="false" customHeight="false" outlineLevel="0" collapsed="false">
      <c r="A7" s="60" t="n">
        <v>1</v>
      </c>
      <c r="B7" s="61"/>
      <c r="C7" s="61"/>
      <c r="D7" s="62" t="s">
        <v>83</v>
      </c>
      <c r="E7" s="62"/>
      <c r="F7" s="62"/>
      <c r="G7" s="62"/>
      <c r="H7" s="62"/>
      <c r="I7" s="62"/>
      <c r="J7" s="62"/>
      <c r="K7" s="62" t="s">
        <v>84</v>
      </c>
    </row>
    <row r="8" customFormat="false" ht="15" hidden="false" customHeight="false" outlineLevel="0" collapsed="false">
      <c r="A8" s="60" t="n">
        <v>1</v>
      </c>
      <c r="B8" s="61"/>
      <c r="C8" s="61"/>
      <c r="D8" s="62" t="s">
        <v>85</v>
      </c>
      <c r="E8" s="62"/>
      <c r="F8" s="62"/>
      <c r="G8" s="62"/>
      <c r="H8" s="62"/>
      <c r="I8" s="62"/>
      <c r="J8" s="62"/>
      <c r="K8" s="62" t="s">
        <v>86</v>
      </c>
    </row>
    <row r="9" customFormat="false" ht="15" hidden="false" customHeight="false" outlineLevel="0" collapsed="false">
      <c r="A9" s="60" t="n">
        <v>1</v>
      </c>
      <c r="B9" s="61"/>
      <c r="C9" s="61"/>
      <c r="D9" s="62" t="s">
        <v>87</v>
      </c>
      <c r="E9" s="62"/>
      <c r="F9" s="62"/>
      <c r="G9" s="62"/>
      <c r="H9" s="62"/>
      <c r="I9" s="62"/>
      <c r="J9" s="62"/>
      <c r="K9" s="62" t="s">
        <v>88</v>
      </c>
    </row>
    <row r="10" customFormat="false" ht="30" hidden="false" customHeight="true" outlineLevel="0" collapsed="false">
      <c r="A10" s="60" t="n">
        <v>1</v>
      </c>
      <c r="B10" s="61"/>
      <c r="C10" s="61" t="s">
        <v>89</v>
      </c>
      <c r="D10" s="62" t="s">
        <v>90</v>
      </c>
      <c r="E10" s="62" t="s">
        <v>91</v>
      </c>
      <c r="F10" s="62" t="s">
        <v>92</v>
      </c>
      <c r="G10" s="62" t="s">
        <v>93</v>
      </c>
      <c r="H10" s="62" t="s">
        <v>94</v>
      </c>
      <c r="I10" s="62" t="s">
        <v>95</v>
      </c>
      <c r="J10" s="62" t="s">
        <v>96</v>
      </c>
      <c r="K10" s="62" t="s">
        <v>97</v>
      </c>
    </row>
    <row r="11" customFormat="false" ht="15" hidden="false" customHeight="false" outlineLevel="0" collapsed="false">
      <c r="A11" s="60" t="n">
        <v>1</v>
      </c>
      <c r="B11" s="61"/>
      <c r="C11" s="61"/>
      <c r="D11" s="62" t="s">
        <v>98</v>
      </c>
      <c r="E11" s="62"/>
      <c r="F11" s="62"/>
      <c r="G11" s="62"/>
      <c r="H11" s="62"/>
      <c r="I11" s="62"/>
      <c r="J11" s="62"/>
      <c r="K11" s="62"/>
    </row>
    <row r="12" customFormat="false" ht="15" hidden="false" customHeight="false" outlineLevel="0" collapsed="false">
      <c r="A12" s="60" t="n">
        <v>1</v>
      </c>
      <c r="B12" s="61"/>
      <c r="C12" s="61"/>
      <c r="D12" s="62" t="s">
        <v>99</v>
      </c>
      <c r="E12" s="62"/>
      <c r="F12" s="62"/>
      <c r="G12" s="62"/>
      <c r="H12" s="62"/>
      <c r="I12" s="62"/>
      <c r="J12" s="62"/>
      <c r="K12" s="62"/>
    </row>
    <row r="13" customFormat="false" ht="15" hidden="false" customHeight="false" outlineLevel="0" collapsed="false">
      <c r="A13" s="60" t="n">
        <v>1</v>
      </c>
      <c r="B13" s="61"/>
      <c r="C13" s="61"/>
      <c r="D13" s="62" t="s">
        <v>100</v>
      </c>
      <c r="E13" s="62"/>
      <c r="F13" s="62"/>
      <c r="G13" s="62"/>
      <c r="H13" s="62"/>
      <c r="I13" s="62"/>
      <c r="J13" s="62"/>
      <c r="K13" s="62" t="s">
        <v>101</v>
      </c>
    </row>
    <row r="14" customFormat="false" ht="15" hidden="false" customHeight="false" outlineLevel="0" collapsed="false">
      <c r="A14" s="60" t="n">
        <v>1</v>
      </c>
      <c r="B14" s="61"/>
      <c r="C14" s="61"/>
      <c r="D14" s="62" t="s">
        <v>102</v>
      </c>
      <c r="E14" s="62"/>
      <c r="F14" s="62"/>
      <c r="G14" s="62"/>
      <c r="H14" s="62"/>
      <c r="I14" s="62"/>
      <c r="J14" s="62"/>
      <c r="K14" s="62" t="s">
        <v>103</v>
      </c>
    </row>
    <row r="15" customFormat="false" ht="30" hidden="false" customHeight="true" outlineLevel="0" collapsed="false">
      <c r="A15" s="60" t="n">
        <v>1</v>
      </c>
      <c r="B15" s="61"/>
      <c r="C15" s="61" t="s">
        <v>104</v>
      </c>
      <c r="D15" s="62" t="s">
        <v>105</v>
      </c>
      <c r="E15" s="62" t="s">
        <v>74</v>
      </c>
      <c r="F15" s="62" t="s">
        <v>106</v>
      </c>
      <c r="G15" s="62" t="s">
        <v>107</v>
      </c>
      <c r="H15" s="62" t="s">
        <v>108</v>
      </c>
      <c r="I15" s="62" t="s">
        <v>109</v>
      </c>
      <c r="J15" s="62" t="s">
        <v>110</v>
      </c>
      <c r="K15" s="62" t="s">
        <v>111</v>
      </c>
    </row>
    <row r="16" customFormat="false" ht="15" hidden="false" customHeight="false" outlineLevel="0" collapsed="false">
      <c r="A16" s="60" t="n">
        <v>1</v>
      </c>
      <c r="B16" s="61"/>
      <c r="C16" s="61"/>
      <c r="D16" s="62" t="s">
        <v>112</v>
      </c>
      <c r="E16" s="62"/>
      <c r="F16" s="62"/>
      <c r="G16" s="62"/>
      <c r="H16" s="62"/>
      <c r="I16" s="62"/>
      <c r="J16" s="62"/>
      <c r="K16" s="62"/>
    </row>
    <row r="17" customFormat="false" ht="15" hidden="false" customHeight="false" outlineLevel="0" collapsed="false">
      <c r="A17" s="60" t="n">
        <v>1</v>
      </c>
      <c r="B17" s="61"/>
      <c r="C17" s="61"/>
      <c r="D17" s="62" t="s">
        <v>113</v>
      </c>
      <c r="E17" s="62"/>
      <c r="F17" s="62"/>
      <c r="G17" s="62"/>
      <c r="H17" s="62"/>
      <c r="I17" s="62"/>
      <c r="J17" s="62"/>
      <c r="K17" s="62"/>
    </row>
    <row r="18" customFormat="false" ht="15" hidden="false" customHeight="false" outlineLevel="0" collapsed="false">
      <c r="A18" s="60" t="n">
        <v>1</v>
      </c>
      <c r="B18" s="61"/>
      <c r="C18" s="61"/>
      <c r="D18" s="62" t="s">
        <v>114</v>
      </c>
      <c r="E18" s="62"/>
      <c r="F18" s="62"/>
      <c r="G18" s="62"/>
      <c r="H18" s="62"/>
      <c r="I18" s="62"/>
      <c r="J18" s="62"/>
      <c r="K18" s="62"/>
    </row>
    <row r="19" customFormat="false" ht="30" hidden="false" customHeight="true" outlineLevel="0" collapsed="false">
      <c r="A19" s="60" t="n">
        <v>1</v>
      </c>
      <c r="B19" s="61"/>
      <c r="C19" s="61" t="s">
        <v>115</v>
      </c>
      <c r="D19" s="62" t="s">
        <v>116</v>
      </c>
      <c r="E19" s="62" t="s">
        <v>74</v>
      </c>
      <c r="F19" s="62" t="s">
        <v>117</v>
      </c>
      <c r="G19" s="62" t="s">
        <v>93</v>
      </c>
      <c r="H19" s="62" t="s">
        <v>118</v>
      </c>
      <c r="I19" s="62" t="s">
        <v>119</v>
      </c>
      <c r="J19" s="62" t="s">
        <v>120</v>
      </c>
      <c r="K19" s="62" t="s">
        <v>121</v>
      </c>
    </row>
    <row r="20" customFormat="false" ht="15" hidden="false" customHeight="false" outlineLevel="0" collapsed="false">
      <c r="A20" s="60" t="n">
        <v>1</v>
      </c>
      <c r="B20" s="61"/>
      <c r="C20" s="61"/>
      <c r="D20" s="62" t="s">
        <v>122</v>
      </c>
      <c r="E20" s="62"/>
      <c r="F20" s="62"/>
      <c r="G20" s="62"/>
      <c r="H20" s="62"/>
      <c r="I20" s="62"/>
      <c r="J20" s="62"/>
      <c r="K20" s="62"/>
    </row>
    <row r="21" customFormat="false" ht="15" hidden="false" customHeight="false" outlineLevel="0" collapsed="false">
      <c r="A21" s="60" t="n">
        <v>1</v>
      </c>
      <c r="B21" s="61"/>
      <c r="C21" s="61"/>
      <c r="D21" s="62" t="s">
        <v>123</v>
      </c>
      <c r="E21" s="62"/>
      <c r="F21" s="62"/>
      <c r="G21" s="62"/>
      <c r="H21" s="62"/>
      <c r="I21" s="62"/>
      <c r="J21" s="62"/>
      <c r="K21" s="62"/>
    </row>
    <row r="22" customFormat="false" ht="15" hidden="false" customHeight="false" outlineLevel="0" collapsed="false">
      <c r="A22" s="60" t="n">
        <v>1</v>
      </c>
      <c r="B22" s="61"/>
      <c r="C22" s="61"/>
      <c r="D22" s="62" t="s">
        <v>124</v>
      </c>
      <c r="E22" s="62"/>
      <c r="F22" s="62"/>
      <c r="G22" s="62"/>
      <c r="H22" s="62"/>
      <c r="I22" s="62"/>
      <c r="J22" s="62"/>
      <c r="K22" s="62"/>
    </row>
    <row r="23" customFormat="false" ht="15" hidden="false" customHeight="false" outlineLevel="0" collapsed="false">
      <c r="A23" s="60" t="n">
        <v>1</v>
      </c>
      <c r="B23" s="61"/>
      <c r="C23" s="61"/>
      <c r="D23" s="62" t="s">
        <v>125</v>
      </c>
      <c r="E23" s="62"/>
      <c r="F23" s="62"/>
      <c r="G23" s="62"/>
      <c r="H23" s="62"/>
      <c r="I23" s="62"/>
      <c r="J23" s="62"/>
      <c r="K23" s="62"/>
    </row>
    <row r="24" customFormat="false" ht="15" hidden="false" customHeight="false" outlineLevel="0" collapsed="false">
      <c r="A24" s="60" t="n">
        <v>1</v>
      </c>
      <c r="B24" s="61"/>
      <c r="C24" s="61"/>
      <c r="D24" s="62" t="s">
        <v>126</v>
      </c>
      <c r="E24" s="62"/>
      <c r="F24" s="62"/>
      <c r="G24" s="62"/>
      <c r="H24" s="62"/>
      <c r="I24" s="62"/>
      <c r="J24" s="62"/>
      <c r="K24" s="62"/>
    </row>
    <row r="25" customFormat="false" ht="15" hidden="false" customHeight="false" outlineLevel="0" collapsed="false">
      <c r="A25" s="60" t="n">
        <v>1</v>
      </c>
      <c r="B25" s="61"/>
      <c r="C25" s="61"/>
      <c r="D25" s="62" t="s">
        <v>127</v>
      </c>
      <c r="E25" s="62"/>
      <c r="F25" s="62"/>
      <c r="G25" s="62"/>
      <c r="H25" s="62"/>
      <c r="I25" s="62"/>
      <c r="J25" s="62"/>
      <c r="K25" s="62"/>
    </row>
    <row r="26" customFormat="false" ht="30" hidden="false" customHeight="true" outlineLevel="0" collapsed="false">
      <c r="A26" s="60" t="n">
        <v>1</v>
      </c>
      <c r="B26" s="61"/>
      <c r="C26" s="61" t="s">
        <v>128</v>
      </c>
      <c r="D26" s="62" t="s">
        <v>129</v>
      </c>
      <c r="E26" s="62" t="s">
        <v>74</v>
      </c>
      <c r="F26" s="62" t="s">
        <v>130</v>
      </c>
      <c r="G26" s="62" t="s">
        <v>131</v>
      </c>
      <c r="H26" s="62" t="s">
        <v>132</v>
      </c>
      <c r="I26" s="62" t="s">
        <v>133</v>
      </c>
      <c r="J26" s="62" t="s">
        <v>134</v>
      </c>
      <c r="K26" s="62"/>
    </row>
    <row r="27" customFormat="false" ht="15" hidden="false" customHeight="false" outlineLevel="0" collapsed="false">
      <c r="A27" s="60" t="n">
        <v>1</v>
      </c>
      <c r="B27" s="61"/>
      <c r="C27" s="61"/>
      <c r="D27" s="62" t="s">
        <v>135</v>
      </c>
      <c r="E27" s="62"/>
      <c r="F27" s="62"/>
      <c r="G27" s="62"/>
      <c r="H27" s="62"/>
      <c r="I27" s="62"/>
      <c r="J27" s="62"/>
      <c r="K27" s="62"/>
    </row>
    <row r="28" customFormat="false" ht="15" hidden="false" customHeight="false" outlineLevel="0" collapsed="false">
      <c r="A28" s="60" t="n">
        <v>1</v>
      </c>
      <c r="B28" s="61"/>
      <c r="C28" s="61"/>
      <c r="D28" s="62" t="s">
        <v>136</v>
      </c>
      <c r="E28" s="62"/>
      <c r="F28" s="62"/>
      <c r="G28" s="62"/>
      <c r="H28" s="62"/>
      <c r="I28" s="62"/>
      <c r="J28" s="62"/>
      <c r="K28" s="62"/>
    </row>
    <row r="29" customFormat="false" ht="15" hidden="false" customHeight="false" outlineLevel="0" collapsed="false">
      <c r="A29" s="60" t="n">
        <v>1</v>
      </c>
      <c r="B29" s="61"/>
      <c r="C29" s="61"/>
      <c r="D29" s="62" t="s">
        <v>137</v>
      </c>
      <c r="E29" s="62"/>
      <c r="F29" s="62"/>
      <c r="G29" s="62"/>
      <c r="H29" s="62"/>
      <c r="I29" s="62"/>
      <c r="J29" s="62"/>
      <c r="K29" s="62"/>
    </row>
    <row r="30" customFormat="false" ht="15" hidden="false" customHeight="false" outlineLevel="0" collapsed="false">
      <c r="A30" s="60" t="n">
        <v>1</v>
      </c>
      <c r="B30" s="61"/>
      <c r="C30" s="61"/>
      <c r="D30" s="62" t="s">
        <v>138</v>
      </c>
      <c r="E30" s="62"/>
      <c r="F30" s="62"/>
      <c r="G30" s="62"/>
      <c r="H30" s="62"/>
      <c r="I30" s="62"/>
      <c r="J30" s="62"/>
      <c r="K30" s="62"/>
    </row>
    <row r="31" customFormat="false" ht="15" hidden="false" customHeight="false" outlineLevel="0" collapsed="false">
      <c r="A31" s="60" t="n">
        <v>1</v>
      </c>
      <c r="B31" s="61"/>
      <c r="C31" s="61"/>
      <c r="D31" s="62" t="s">
        <v>139</v>
      </c>
      <c r="E31" s="62"/>
      <c r="F31" s="62"/>
      <c r="G31" s="62"/>
      <c r="H31" s="62"/>
      <c r="I31" s="62"/>
      <c r="J31" s="62"/>
      <c r="K31" s="62"/>
    </row>
    <row r="32" customFormat="false" ht="63.75" hidden="false" customHeight="true" outlineLevel="0" collapsed="false">
      <c r="A32" s="60" t="n">
        <v>2</v>
      </c>
      <c r="B32" s="61" t="s">
        <v>140</v>
      </c>
      <c r="C32" s="61" t="s">
        <v>141</v>
      </c>
      <c r="D32" s="62" t="s">
        <v>142</v>
      </c>
      <c r="E32" s="62" t="s">
        <v>74</v>
      </c>
      <c r="F32" s="62" t="s">
        <v>143</v>
      </c>
      <c r="G32" s="62" t="s">
        <v>144</v>
      </c>
      <c r="H32" s="62" t="s">
        <v>145</v>
      </c>
      <c r="I32" s="62" t="s">
        <v>146</v>
      </c>
      <c r="J32" s="62" t="s">
        <v>147</v>
      </c>
      <c r="K32" s="62" t="s">
        <v>148</v>
      </c>
    </row>
    <row r="33" customFormat="false" ht="15" hidden="false" customHeight="false" outlineLevel="0" collapsed="false">
      <c r="A33" s="60" t="n">
        <v>2</v>
      </c>
      <c r="B33" s="61"/>
      <c r="C33" s="61"/>
      <c r="D33" s="62" t="s">
        <v>149</v>
      </c>
      <c r="E33" s="62"/>
      <c r="F33" s="62"/>
      <c r="G33" s="62"/>
      <c r="H33" s="62"/>
      <c r="I33" s="62"/>
      <c r="J33" s="62"/>
      <c r="K33" s="62"/>
    </row>
    <row r="34" customFormat="false" ht="15" hidden="false" customHeight="false" outlineLevel="0" collapsed="false">
      <c r="A34" s="60" t="n">
        <v>2</v>
      </c>
      <c r="B34" s="61"/>
      <c r="C34" s="61"/>
      <c r="D34" s="62" t="s">
        <v>150</v>
      </c>
      <c r="E34" s="62"/>
      <c r="F34" s="62"/>
      <c r="G34" s="62"/>
      <c r="H34" s="62"/>
      <c r="I34" s="62"/>
      <c r="J34" s="62"/>
      <c r="K34" s="62"/>
    </row>
    <row r="35" customFormat="false" ht="22.35" hidden="false" customHeight="false" outlineLevel="0" collapsed="false">
      <c r="A35" s="60" t="n">
        <v>2</v>
      </c>
      <c r="B35" s="61"/>
      <c r="C35" s="61"/>
      <c r="D35" s="62" t="s">
        <v>151</v>
      </c>
      <c r="E35" s="62"/>
      <c r="F35" s="62"/>
      <c r="G35" s="62"/>
      <c r="H35" s="62"/>
      <c r="I35" s="62"/>
      <c r="J35" s="62"/>
      <c r="K35" s="62"/>
    </row>
    <row r="36" customFormat="false" ht="30" hidden="false" customHeight="true" outlineLevel="0" collapsed="false">
      <c r="A36" s="60" t="n">
        <v>2</v>
      </c>
      <c r="B36" s="61"/>
      <c r="C36" s="61" t="s">
        <v>152</v>
      </c>
      <c r="D36" s="62" t="s">
        <v>153</v>
      </c>
      <c r="E36" s="62" t="s">
        <v>74</v>
      </c>
      <c r="F36" s="62" t="s">
        <v>154</v>
      </c>
      <c r="G36" s="62" t="s">
        <v>144</v>
      </c>
      <c r="H36" s="62" t="s">
        <v>155</v>
      </c>
      <c r="I36" s="62" t="s">
        <v>156</v>
      </c>
      <c r="J36" s="62" t="s">
        <v>157</v>
      </c>
      <c r="K36" s="62" t="s">
        <v>158</v>
      </c>
    </row>
    <row r="37" customFormat="false" ht="15" hidden="false" customHeight="false" outlineLevel="0" collapsed="false">
      <c r="A37" s="60" t="n">
        <v>2</v>
      </c>
      <c r="B37" s="61"/>
      <c r="C37" s="61"/>
      <c r="D37" s="62" t="s">
        <v>159</v>
      </c>
      <c r="E37" s="62"/>
      <c r="F37" s="62"/>
      <c r="G37" s="62"/>
      <c r="H37" s="62"/>
      <c r="I37" s="62"/>
      <c r="J37" s="62"/>
      <c r="K37" s="62"/>
    </row>
    <row r="38" customFormat="false" ht="15" hidden="false" customHeight="false" outlineLevel="0" collapsed="false">
      <c r="A38" s="60" t="n">
        <v>2</v>
      </c>
      <c r="B38" s="61"/>
      <c r="C38" s="61"/>
      <c r="D38" s="62" t="s">
        <v>160</v>
      </c>
      <c r="E38" s="62"/>
      <c r="F38" s="62"/>
      <c r="G38" s="62"/>
      <c r="H38" s="62"/>
      <c r="I38" s="62"/>
      <c r="J38" s="62"/>
      <c r="K38" s="62"/>
    </row>
    <row r="39" customFormat="false" ht="15" hidden="false" customHeight="false" outlineLevel="0" collapsed="false">
      <c r="A39" s="60" t="n">
        <v>2</v>
      </c>
      <c r="B39" s="61"/>
      <c r="C39" s="61"/>
      <c r="D39" s="62" t="s">
        <v>161</v>
      </c>
      <c r="E39" s="62"/>
      <c r="F39" s="62"/>
      <c r="G39" s="62"/>
      <c r="H39" s="62"/>
      <c r="I39" s="62"/>
      <c r="J39" s="62"/>
      <c r="K39" s="62"/>
    </row>
    <row r="40" customFormat="false" ht="22.35" hidden="false" customHeight="false" outlineLevel="0" collapsed="false">
      <c r="A40" s="60" t="n">
        <v>2</v>
      </c>
      <c r="B40" s="61"/>
      <c r="C40" s="61"/>
      <c r="D40" s="62" t="s">
        <v>162</v>
      </c>
      <c r="E40" s="62"/>
      <c r="F40" s="62"/>
      <c r="G40" s="62"/>
      <c r="H40" s="62"/>
      <c r="I40" s="62"/>
      <c r="J40" s="62"/>
      <c r="K40" s="62"/>
    </row>
    <row r="41" customFormat="false" ht="15" hidden="false" customHeight="false" outlineLevel="0" collapsed="false">
      <c r="A41" s="60" t="n">
        <v>2</v>
      </c>
      <c r="B41" s="61"/>
      <c r="C41" s="61"/>
      <c r="D41" s="62" t="s">
        <v>163</v>
      </c>
      <c r="E41" s="62"/>
      <c r="F41" s="62"/>
      <c r="G41" s="62"/>
      <c r="H41" s="62"/>
      <c r="I41" s="62"/>
      <c r="J41" s="62"/>
      <c r="K41" s="62"/>
    </row>
    <row r="42" customFormat="false" ht="22.35" hidden="false" customHeight="false" outlineLevel="0" collapsed="false">
      <c r="A42" s="60" t="n">
        <v>2</v>
      </c>
      <c r="B42" s="61"/>
      <c r="C42" s="61" t="s">
        <v>164</v>
      </c>
      <c r="D42" s="62" t="s">
        <v>122</v>
      </c>
      <c r="E42" s="62" t="s">
        <v>74</v>
      </c>
      <c r="F42" s="62" t="s">
        <v>117</v>
      </c>
      <c r="G42" s="62" t="s">
        <v>93</v>
      </c>
      <c r="H42" s="62" t="s">
        <v>77</v>
      </c>
      <c r="I42" s="62" t="s">
        <v>165</v>
      </c>
      <c r="J42" s="62" t="s">
        <v>166</v>
      </c>
      <c r="K42" s="62"/>
    </row>
    <row r="43" customFormat="false" ht="15" hidden="false" customHeight="false" outlineLevel="0" collapsed="false">
      <c r="A43" s="60" t="n">
        <v>2</v>
      </c>
      <c r="B43" s="61"/>
      <c r="C43" s="61"/>
      <c r="D43" s="62" t="s">
        <v>167</v>
      </c>
      <c r="E43" s="62"/>
      <c r="F43" s="62"/>
      <c r="G43" s="62"/>
      <c r="H43" s="62"/>
      <c r="I43" s="62"/>
      <c r="J43" s="62"/>
      <c r="K43" s="62"/>
    </row>
    <row r="44" customFormat="false" ht="15" hidden="false" customHeight="false" outlineLevel="0" collapsed="false">
      <c r="A44" s="60" t="n">
        <v>2</v>
      </c>
      <c r="B44" s="61"/>
      <c r="C44" s="61"/>
      <c r="D44" s="62" t="s">
        <v>123</v>
      </c>
      <c r="E44" s="62"/>
      <c r="F44" s="62"/>
      <c r="G44" s="62"/>
      <c r="H44" s="62"/>
      <c r="I44" s="62"/>
      <c r="J44" s="62"/>
      <c r="K44" s="62"/>
    </row>
    <row r="45" customFormat="false" ht="15" hidden="false" customHeight="false" outlineLevel="0" collapsed="false">
      <c r="A45" s="60" t="n">
        <v>2</v>
      </c>
      <c r="B45" s="61"/>
      <c r="C45" s="61"/>
      <c r="D45" s="62" t="s">
        <v>168</v>
      </c>
      <c r="E45" s="62"/>
      <c r="F45" s="62"/>
      <c r="G45" s="62"/>
      <c r="H45" s="62"/>
      <c r="I45" s="62"/>
      <c r="J45" s="62"/>
      <c r="K45" s="62"/>
    </row>
    <row r="46" customFormat="false" ht="15" hidden="false" customHeight="false" outlineLevel="0" collapsed="false">
      <c r="A46" s="60" t="n">
        <v>2</v>
      </c>
      <c r="B46" s="61"/>
      <c r="C46" s="61"/>
      <c r="D46" s="62" t="s">
        <v>169</v>
      </c>
      <c r="E46" s="62"/>
      <c r="F46" s="62"/>
      <c r="G46" s="62"/>
      <c r="H46" s="62"/>
      <c r="I46" s="62"/>
      <c r="J46" s="62"/>
      <c r="K46" s="62"/>
    </row>
    <row r="47" customFormat="false" ht="15" hidden="false" customHeight="false" outlineLevel="0" collapsed="false">
      <c r="A47" s="60" t="n">
        <v>2</v>
      </c>
      <c r="B47" s="61"/>
      <c r="C47" s="61"/>
      <c r="D47" s="62" t="s">
        <v>170</v>
      </c>
      <c r="E47" s="62"/>
      <c r="F47" s="62"/>
      <c r="G47" s="62"/>
      <c r="H47" s="62"/>
      <c r="I47" s="62"/>
      <c r="J47" s="62"/>
      <c r="K47" s="62"/>
    </row>
    <row r="48" customFormat="false" ht="15" hidden="false" customHeight="false" outlineLevel="0" collapsed="false">
      <c r="A48" s="60" t="n">
        <v>2</v>
      </c>
      <c r="B48" s="61"/>
      <c r="C48" s="61"/>
      <c r="D48" s="62" t="s">
        <v>171</v>
      </c>
      <c r="E48" s="62"/>
      <c r="F48" s="62"/>
      <c r="G48" s="62"/>
      <c r="H48" s="62"/>
      <c r="I48" s="62"/>
      <c r="J48" s="62"/>
      <c r="K48" s="62"/>
    </row>
    <row r="49" customFormat="false" ht="22.35" hidden="false" customHeight="false" outlineLevel="0" collapsed="false">
      <c r="A49" s="60" t="n">
        <v>2</v>
      </c>
      <c r="B49" s="61"/>
      <c r="C49" s="61" t="s">
        <v>172</v>
      </c>
      <c r="D49" s="62" t="s">
        <v>173</v>
      </c>
      <c r="E49" s="62" t="s">
        <v>74</v>
      </c>
      <c r="F49" s="62" t="s">
        <v>143</v>
      </c>
      <c r="G49" s="62" t="s">
        <v>174</v>
      </c>
      <c r="H49" s="62" t="s">
        <v>175</v>
      </c>
      <c r="I49" s="62" t="s">
        <v>176</v>
      </c>
      <c r="J49" s="62" t="s">
        <v>177</v>
      </c>
      <c r="K49" s="62"/>
    </row>
    <row r="50" customFormat="false" ht="15" hidden="false" customHeight="false" outlineLevel="0" collapsed="false">
      <c r="A50" s="60" t="n">
        <v>2</v>
      </c>
      <c r="B50" s="61"/>
      <c r="C50" s="61"/>
      <c r="D50" s="62" t="s">
        <v>163</v>
      </c>
      <c r="E50" s="62"/>
      <c r="F50" s="62"/>
      <c r="G50" s="62"/>
      <c r="H50" s="62"/>
      <c r="I50" s="62"/>
      <c r="J50" s="62"/>
      <c r="K50" s="62"/>
    </row>
    <row r="51" customFormat="false" ht="15" hidden="false" customHeight="false" outlineLevel="0" collapsed="false">
      <c r="A51" s="60" t="n">
        <v>2</v>
      </c>
      <c r="B51" s="61"/>
      <c r="C51" s="61"/>
      <c r="D51" s="62" t="s">
        <v>178</v>
      </c>
      <c r="E51" s="62"/>
      <c r="F51" s="62"/>
      <c r="G51" s="62"/>
      <c r="H51" s="62"/>
      <c r="I51" s="62"/>
      <c r="J51" s="62"/>
      <c r="K51" s="62"/>
    </row>
    <row r="52" customFormat="false" ht="15" hidden="false" customHeight="false" outlineLevel="0" collapsed="false">
      <c r="A52" s="60" t="n">
        <v>2</v>
      </c>
      <c r="B52" s="61"/>
      <c r="C52" s="61"/>
      <c r="D52" s="62" t="s">
        <v>179</v>
      </c>
      <c r="E52" s="62"/>
      <c r="F52" s="62"/>
      <c r="G52" s="62"/>
      <c r="H52" s="62"/>
      <c r="I52" s="62"/>
      <c r="J52" s="62"/>
      <c r="K52" s="62"/>
    </row>
    <row r="53" customFormat="false" ht="63.75" hidden="false" customHeight="true" outlineLevel="0" collapsed="false">
      <c r="A53" s="60" t="n">
        <v>3</v>
      </c>
      <c r="B53" s="61" t="s">
        <v>180</v>
      </c>
      <c r="C53" s="61" t="s">
        <v>181</v>
      </c>
      <c r="D53" s="62" t="s">
        <v>182</v>
      </c>
      <c r="E53" s="62" t="s">
        <v>74</v>
      </c>
      <c r="F53" s="62" t="s">
        <v>183</v>
      </c>
      <c r="G53" s="62" t="s">
        <v>184</v>
      </c>
      <c r="H53" s="62" t="s">
        <v>185</v>
      </c>
      <c r="I53" s="62" t="s">
        <v>186</v>
      </c>
      <c r="J53" s="62" t="s">
        <v>187</v>
      </c>
      <c r="K53" s="62"/>
    </row>
    <row r="54" customFormat="false" ht="22.35" hidden="false" customHeight="false" outlineLevel="0" collapsed="false">
      <c r="A54" s="60" t="n">
        <v>3</v>
      </c>
      <c r="B54" s="61"/>
      <c r="C54" s="61"/>
      <c r="D54" s="62" t="s">
        <v>188</v>
      </c>
      <c r="E54" s="62"/>
      <c r="F54" s="62"/>
      <c r="G54" s="62"/>
      <c r="H54" s="62"/>
      <c r="I54" s="62"/>
      <c r="J54" s="62"/>
      <c r="K54" s="62"/>
    </row>
    <row r="55" customFormat="false" ht="15" hidden="false" customHeight="false" outlineLevel="0" collapsed="false">
      <c r="A55" s="60" t="n">
        <v>3</v>
      </c>
      <c r="B55" s="61"/>
      <c r="C55" s="61"/>
      <c r="D55" s="62" t="s">
        <v>189</v>
      </c>
      <c r="E55" s="62"/>
      <c r="F55" s="62"/>
      <c r="G55" s="62"/>
      <c r="H55" s="62"/>
      <c r="I55" s="62"/>
      <c r="J55" s="62"/>
      <c r="K55" s="62"/>
    </row>
    <row r="56" customFormat="false" ht="15" hidden="false" customHeight="false" outlineLevel="0" collapsed="false">
      <c r="A56" s="60" t="n">
        <v>3</v>
      </c>
      <c r="B56" s="61"/>
      <c r="C56" s="61"/>
      <c r="D56" s="62" t="s">
        <v>190</v>
      </c>
      <c r="E56" s="62"/>
      <c r="F56" s="62"/>
      <c r="G56" s="62"/>
      <c r="H56" s="62"/>
      <c r="I56" s="62"/>
      <c r="J56" s="62"/>
      <c r="K56" s="62" t="s">
        <v>191</v>
      </c>
    </row>
    <row r="57" customFormat="false" ht="30" hidden="false" customHeight="true" outlineLevel="0" collapsed="false">
      <c r="A57" s="60" t="n">
        <v>3</v>
      </c>
      <c r="B57" s="61"/>
      <c r="C57" s="61" t="s">
        <v>192</v>
      </c>
      <c r="D57" s="62" t="s">
        <v>193</v>
      </c>
      <c r="E57" s="62" t="s">
        <v>194</v>
      </c>
      <c r="F57" s="62" t="s">
        <v>117</v>
      </c>
      <c r="G57" s="62" t="s">
        <v>144</v>
      </c>
      <c r="H57" s="62" t="s">
        <v>195</v>
      </c>
      <c r="I57" s="62" t="s">
        <v>196</v>
      </c>
      <c r="J57" s="62" t="s">
        <v>147</v>
      </c>
      <c r="K57" s="62" t="s">
        <v>197</v>
      </c>
    </row>
    <row r="58" customFormat="false" ht="15" hidden="false" customHeight="false" outlineLevel="0" collapsed="false">
      <c r="A58" s="60" t="n">
        <v>3</v>
      </c>
      <c r="B58" s="61"/>
      <c r="C58" s="61"/>
      <c r="D58" s="62" t="s">
        <v>198</v>
      </c>
      <c r="E58" s="62"/>
      <c r="F58" s="62"/>
      <c r="G58" s="62"/>
      <c r="H58" s="62"/>
      <c r="I58" s="62"/>
      <c r="J58" s="62"/>
      <c r="K58" s="62"/>
    </row>
    <row r="59" customFormat="false" ht="22.35" hidden="false" customHeight="false" outlineLevel="0" collapsed="false">
      <c r="A59" s="60" t="n">
        <v>3</v>
      </c>
      <c r="B59" s="61"/>
      <c r="C59" s="61"/>
      <c r="D59" s="62" t="s">
        <v>199</v>
      </c>
      <c r="E59" s="62"/>
      <c r="F59" s="62"/>
      <c r="G59" s="62"/>
      <c r="H59" s="62"/>
      <c r="I59" s="62"/>
      <c r="J59" s="62"/>
      <c r="K59" s="62"/>
    </row>
    <row r="60" customFormat="false" ht="15" hidden="false" customHeight="false" outlineLevel="0" collapsed="false">
      <c r="A60" s="60" t="n">
        <v>3</v>
      </c>
      <c r="B60" s="61"/>
      <c r="C60" s="61"/>
      <c r="D60" s="62" t="s">
        <v>200</v>
      </c>
      <c r="E60" s="62"/>
      <c r="F60" s="62"/>
      <c r="G60" s="62"/>
      <c r="H60" s="62"/>
      <c r="I60" s="62"/>
      <c r="J60" s="62"/>
      <c r="K60" s="62"/>
    </row>
    <row r="61" customFormat="false" ht="15" hidden="false" customHeight="false" outlineLevel="0" collapsed="false">
      <c r="A61" s="60" t="n">
        <v>3</v>
      </c>
      <c r="B61" s="61"/>
      <c r="C61" s="61"/>
      <c r="D61" s="62" t="s">
        <v>201</v>
      </c>
      <c r="E61" s="62"/>
      <c r="F61" s="62"/>
      <c r="G61" s="62"/>
      <c r="H61" s="62"/>
      <c r="I61" s="62"/>
      <c r="J61" s="62"/>
      <c r="K61" s="62"/>
    </row>
    <row r="62" customFormat="false" ht="30" hidden="false" customHeight="true" outlineLevel="0" collapsed="false">
      <c r="A62" s="60" t="n">
        <v>3</v>
      </c>
      <c r="B62" s="61"/>
      <c r="C62" s="61" t="s">
        <v>202</v>
      </c>
      <c r="D62" s="62" t="s">
        <v>203</v>
      </c>
      <c r="E62" s="62" t="s">
        <v>204</v>
      </c>
      <c r="F62" s="62" t="s">
        <v>205</v>
      </c>
      <c r="G62" s="62" t="s">
        <v>144</v>
      </c>
      <c r="H62" s="62" t="s">
        <v>185</v>
      </c>
      <c r="I62" s="62" t="s">
        <v>206</v>
      </c>
      <c r="J62" s="62" t="s">
        <v>207</v>
      </c>
      <c r="K62" s="62"/>
    </row>
    <row r="63" customFormat="false" ht="15" hidden="false" customHeight="false" outlineLevel="0" collapsed="false">
      <c r="A63" s="60" t="n">
        <v>3</v>
      </c>
      <c r="B63" s="61"/>
      <c r="C63" s="61"/>
      <c r="D63" s="62" t="s">
        <v>208</v>
      </c>
      <c r="E63" s="62"/>
      <c r="F63" s="62"/>
      <c r="G63" s="62"/>
      <c r="H63" s="62"/>
      <c r="I63" s="62"/>
      <c r="J63" s="62"/>
      <c r="K63" s="62"/>
    </row>
    <row r="64" customFormat="false" ht="15" hidden="false" customHeight="false" outlineLevel="0" collapsed="false">
      <c r="A64" s="60" t="n">
        <v>3</v>
      </c>
      <c r="B64" s="61"/>
      <c r="C64" s="61"/>
      <c r="D64" s="62" t="s">
        <v>209</v>
      </c>
      <c r="E64" s="62"/>
      <c r="F64" s="62"/>
      <c r="G64" s="62"/>
      <c r="H64" s="62"/>
      <c r="I64" s="62"/>
      <c r="J64" s="62"/>
      <c r="K64" s="62"/>
    </row>
    <row r="65" customFormat="false" ht="15" hidden="false" customHeight="false" outlineLevel="0" collapsed="false">
      <c r="A65" s="60" t="n">
        <v>3</v>
      </c>
      <c r="B65" s="61"/>
      <c r="C65" s="61"/>
      <c r="D65" s="62" t="s">
        <v>210</v>
      </c>
      <c r="E65" s="62"/>
      <c r="F65" s="62"/>
      <c r="G65" s="62"/>
      <c r="H65" s="62"/>
      <c r="I65" s="62"/>
      <c r="J65" s="62"/>
      <c r="K65" s="62"/>
    </row>
    <row r="66" customFormat="false" ht="15" hidden="false" customHeight="false" outlineLevel="0" collapsed="false">
      <c r="A66" s="60" t="n">
        <v>3</v>
      </c>
      <c r="B66" s="61"/>
      <c r="C66" s="61"/>
      <c r="D66" s="62" t="s">
        <v>211</v>
      </c>
      <c r="E66" s="62"/>
      <c r="F66" s="62"/>
      <c r="G66" s="62"/>
      <c r="H66" s="62"/>
      <c r="I66" s="62"/>
      <c r="J66" s="62"/>
      <c r="K66" s="62"/>
    </row>
    <row r="67" customFormat="false" ht="30" hidden="false" customHeight="true" outlineLevel="0" collapsed="false">
      <c r="A67" s="60" t="n">
        <v>3</v>
      </c>
      <c r="B67" s="61"/>
      <c r="C67" s="61" t="s">
        <v>212</v>
      </c>
      <c r="D67" s="62" t="s">
        <v>213</v>
      </c>
      <c r="E67" s="62" t="s">
        <v>214</v>
      </c>
      <c r="F67" s="62" t="s">
        <v>215</v>
      </c>
      <c r="G67" s="62" t="s">
        <v>216</v>
      </c>
      <c r="H67" s="62" t="s">
        <v>217</v>
      </c>
      <c r="I67" s="62" t="s">
        <v>146</v>
      </c>
      <c r="J67" s="62" t="s">
        <v>218</v>
      </c>
      <c r="K67" s="62" t="s">
        <v>219</v>
      </c>
    </row>
    <row r="68" customFormat="false" ht="15" hidden="false" customHeight="false" outlineLevel="0" collapsed="false">
      <c r="A68" s="60" t="n">
        <v>3</v>
      </c>
      <c r="B68" s="61"/>
      <c r="C68" s="61"/>
      <c r="D68" s="62" t="s">
        <v>220</v>
      </c>
      <c r="E68" s="62"/>
      <c r="F68" s="62"/>
      <c r="G68" s="62"/>
      <c r="H68" s="62"/>
      <c r="I68" s="62"/>
      <c r="J68" s="62"/>
      <c r="K68" s="62"/>
    </row>
    <row r="69" customFormat="false" ht="15" hidden="false" customHeight="false" outlineLevel="0" collapsed="false">
      <c r="A69" s="60" t="n">
        <v>3</v>
      </c>
      <c r="B69" s="61"/>
      <c r="C69" s="61"/>
      <c r="D69" s="62" t="s">
        <v>221</v>
      </c>
      <c r="E69" s="62"/>
      <c r="F69" s="62"/>
      <c r="G69" s="62"/>
      <c r="H69" s="62"/>
      <c r="I69" s="62"/>
      <c r="J69" s="62"/>
      <c r="K69" s="62"/>
    </row>
    <row r="70" customFormat="false" ht="15" hidden="false" customHeight="false" outlineLevel="0" collapsed="false">
      <c r="A70" s="60" t="n">
        <v>3</v>
      </c>
      <c r="B70" s="61"/>
      <c r="C70" s="61"/>
      <c r="D70" s="62" t="s">
        <v>222</v>
      </c>
      <c r="E70" s="62"/>
      <c r="F70" s="62"/>
      <c r="G70" s="62"/>
      <c r="H70" s="62"/>
      <c r="I70" s="62"/>
      <c r="J70" s="62"/>
      <c r="K70" s="62"/>
    </row>
    <row r="71" customFormat="false" ht="15" hidden="false" customHeight="false" outlineLevel="0" collapsed="false">
      <c r="A71" s="60" t="n">
        <v>3</v>
      </c>
      <c r="B71" s="61"/>
      <c r="C71" s="61"/>
      <c r="D71" s="62" t="s">
        <v>223</v>
      </c>
      <c r="E71" s="62"/>
      <c r="F71" s="62"/>
      <c r="G71" s="62"/>
      <c r="H71" s="62"/>
      <c r="I71" s="62"/>
      <c r="J71" s="62"/>
      <c r="K71" s="62"/>
    </row>
    <row r="72" customFormat="false" ht="15" hidden="false" customHeight="false" outlineLevel="0" collapsed="false">
      <c r="A72" s="60" t="n">
        <v>3</v>
      </c>
      <c r="B72" s="61"/>
      <c r="C72" s="61"/>
      <c r="D72" s="62" t="s">
        <v>224</v>
      </c>
      <c r="E72" s="62"/>
      <c r="F72" s="62"/>
      <c r="G72" s="62"/>
      <c r="H72" s="62"/>
      <c r="I72" s="62"/>
      <c r="J72" s="62"/>
      <c r="K72" s="62"/>
    </row>
    <row r="73" customFormat="false" ht="63.75" hidden="false" customHeight="true" outlineLevel="0" collapsed="false">
      <c r="A73" s="60" t="n">
        <v>4</v>
      </c>
      <c r="B73" s="61" t="s">
        <v>225</v>
      </c>
      <c r="C73" s="61" t="s">
        <v>226</v>
      </c>
      <c r="D73" s="62" t="s">
        <v>227</v>
      </c>
      <c r="E73" s="62" t="s">
        <v>74</v>
      </c>
      <c r="F73" s="62" t="s">
        <v>228</v>
      </c>
      <c r="G73" s="62" t="s">
        <v>229</v>
      </c>
      <c r="H73" s="62" t="s">
        <v>230</v>
      </c>
      <c r="I73" s="62" t="s">
        <v>231</v>
      </c>
      <c r="J73" s="62" t="s">
        <v>232</v>
      </c>
      <c r="K73" s="62" t="s">
        <v>233</v>
      </c>
    </row>
    <row r="74" customFormat="false" ht="15" hidden="false" customHeight="false" outlineLevel="0" collapsed="false">
      <c r="A74" s="60" t="n">
        <v>4</v>
      </c>
      <c r="B74" s="61"/>
      <c r="C74" s="61"/>
      <c r="D74" s="62" t="s">
        <v>234</v>
      </c>
      <c r="E74" s="62"/>
      <c r="F74" s="62"/>
      <c r="G74" s="62"/>
      <c r="H74" s="62"/>
      <c r="I74" s="62"/>
      <c r="J74" s="62"/>
      <c r="K74" s="62"/>
    </row>
    <row r="75" customFormat="false" ht="15" hidden="false" customHeight="false" outlineLevel="0" collapsed="false">
      <c r="A75" s="60" t="n">
        <v>4</v>
      </c>
      <c r="B75" s="61"/>
      <c r="C75" s="61"/>
      <c r="D75" s="62" t="s">
        <v>235</v>
      </c>
      <c r="E75" s="62"/>
      <c r="F75" s="62"/>
      <c r="G75" s="62"/>
      <c r="H75" s="62"/>
      <c r="I75" s="62"/>
      <c r="J75" s="62"/>
      <c r="K75" s="62"/>
    </row>
    <row r="76" customFormat="false" ht="22.35" hidden="false" customHeight="false" outlineLevel="0" collapsed="false">
      <c r="A76" s="60" t="n">
        <v>4</v>
      </c>
      <c r="B76" s="61"/>
      <c r="C76" s="61" t="s">
        <v>236</v>
      </c>
      <c r="D76" s="62" t="s">
        <v>237</v>
      </c>
      <c r="E76" s="62" t="s">
        <v>238</v>
      </c>
      <c r="F76" s="62" t="s">
        <v>239</v>
      </c>
      <c r="G76" s="62" t="s">
        <v>144</v>
      </c>
      <c r="H76" s="62" t="s">
        <v>240</v>
      </c>
      <c r="I76" s="62" t="s">
        <v>241</v>
      </c>
      <c r="J76" s="62" t="s">
        <v>242</v>
      </c>
      <c r="K76" s="62"/>
    </row>
    <row r="77" customFormat="false" ht="22.35" hidden="false" customHeight="false" outlineLevel="0" collapsed="false">
      <c r="A77" s="60" t="n">
        <v>4</v>
      </c>
      <c r="B77" s="61"/>
      <c r="C77" s="61"/>
      <c r="D77" s="62" t="s">
        <v>243</v>
      </c>
      <c r="E77" s="62"/>
      <c r="F77" s="62"/>
      <c r="G77" s="62"/>
      <c r="H77" s="62"/>
      <c r="I77" s="62"/>
      <c r="J77" s="62"/>
      <c r="K77" s="62"/>
    </row>
    <row r="78" customFormat="false" ht="15" hidden="false" customHeight="false" outlineLevel="0" collapsed="false">
      <c r="A78" s="60" t="n">
        <v>4</v>
      </c>
      <c r="B78" s="61"/>
      <c r="C78" s="61"/>
      <c r="D78" s="62" t="s">
        <v>244</v>
      </c>
      <c r="E78" s="62"/>
      <c r="F78" s="62"/>
      <c r="G78" s="62"/>
      <c r="H78" s="62"/>
      <c r="I78" s="62"/>
      <c r="J78" s="62"/>
      <c r="K78" s="62"/>
    </row>
    <row r="79" customFormat="false" ht="15" hidden="false" customHeight="false" outlineLevel="0" collapsed="false">
      <c r="A79" s="60" t="n">
        <v>4</v>
      </c>
      <c r="B79" s="61"/>
      <c r="C79" s="61" t="s">
        <v>245</v>
      </c>
      <c r="D79" s="62" t="s">
        <v>246</v>
      </c>
      <c r="E79" s="62" t="s">
        <v>247</v>
      </c>
      <c r="F79" s="62" t="s">
        <v>248</v>
      </c>
      <c r="G79" s="62" t="s">
        <v>144</v>
      </c>
      <c r="H79" s="62" t="s">
        <v>249</v>
      </c>
      <c r="I79" s="62" t="s">
        <v>250</v>
      </c>
      <c r="J79" s="62" t="s">
        <v>251</v>
      </c>
      <c r="K79" s="62"/>
    </row>
    <row r="80" customFormat="false" ht="15" hidden="false" customHeight="false" outlineLevel="0" collapsed="false">
      <c r="A80" s="60" t="n">
        <v>4</v>
      </c>
      <c r="B80" s="61"/>
      <c r="C80" s="61"/>
      <c r="D80" s="62" t="s">
        <v>252</v>
      </c>
      <c r="E80" s="62"/>
      <c r="F80" s="62"/>
      <c r="G80" s="62"/>
      <c r="H80" s="62"/>
      <c r="I80" s="62"/>
      <c r="J80" s="62"/>
      <c r="K80" s="62"/>
    </row>
    <row r="81" customFormat="false" ht="15" hidden="false" customHeight="false" outlineLevel="0" collapsed="false">
      <c r="A81" s="60" t="n">
        <v>4</v>
      </c>
      <c r="B81" s="61"/>
      <c r="C81" s="61"/>
      <c r="D81" s="62" t="s">
        <v>253</v>
      </c>
      <c r="E81" s="62"/>
      <c r="F81" s="62"/>
      <c r="G81" s="62"/>
      <c r="H81" s="62"/>
      <c r="I81" s="62"/>
      <c r="J81" s="62"/>
      <c r="K81" s="62"/>
    </row>
    <row r="82" customFormat="false" ht="63.75" hidden="false" customHeight="true" outlineLevel="0" collapsed="false">
      <c r="A82" s="60" t="n">
        <v>5</v>
      </c>
      <c r="B82" s="61" t="s">
        <v>254</v>
      </c>
      <c r="C82" s="61" t="s">
        <v>255</v>
      </c>
      <c r="D82" s="62" t="s">
        <v>256</v>
      </c>
      <c r="E82" s="62"/>
      <c r="F82" s="62"/>
      <c r="G82" s="62"/>
      <c r="H82" s="62"/>
      <c r="I82" s="62"/>
      <c r="J82" s="62"/>
      <c r="K82" s="62"/>
    </row>
    <row r="83" customFormat="false" ht="15" hidden="false" customHeight="false" outlineLevel="0" collapsed="false">
      <c r="A83" s="60"/>
      <c r="B83" s="61"/>
      <c r="C83" s="61"/>
      <c r="D83" s="62"/>
      <c r="E83" s="62"/>
      <c r="F83" s="62"/>
      <c r="G83" s="62"/>
      <c r="H83" s="62"/>
      <c r="I83" s="62"/>
      <c r="J83" s="62"/>
      <c r="K83" s="62"/>
    </row>
    <row r="84" customFormat="false" ht="15" hidden="false" customHeight="false" outlineLevel="0" collapsed="false">
      <c r="A84" s="60"/>
      <c r="B84" s="61"/>
      <c r="C84" s="61"/>
      <c r="D84" s="62"/>
      <c r="E84" s="62"/>
      <c r="F84" s="62"/>
      <c r="G84" s="62"/>
      <c r="H84" s="62"/>
      <c r="I84" s="62"/>
      <c r="J84" s="62"/>
      <c r="K84" s="62"/>
    </row>
    <row r="85" customFormat="false" ht="15" hidden="false" customHeight="false" outlineLevel="0" collapsed="false">
      <c r="A85" s="60"/>
      <c r="B85" s="61"/>
      <c r="C85" s="61"/>
      <c r="D85" s="62"/>
      <c r="E85" s="62"/>
      <c r="F85" s="62"/>
      <c r="G85" s="62"/>
      <c r="H85" s="62"/>
      <c r="I85" s="62"/>
      <c r="J85" s="62"/>
      <c r="K85" s="62"/>
    </row>
    <row r="86" customFormat="false" ht="15" hidden="false" customHeight="false" outlineLevel="0" collapsed="false">
      <c r="A86" s="60"/>
      <c r="B86" s="61"/>
      <c r="C86" s="61"/>
      <c r="D86" s="62"/>
      <c r="E86" s="62"/>
      <c r="F86" s="62"/>
      <c r="G86" s="62"/>
      <c r="H86" s="62"/>
      <c r="I86" s="62"/>
      <c r="J86" s="62"/>
      <c r="K86" s="62"/>
    </row>
    <row r="87" customFormat="false" ht="15" hidden="false" customHeight="false" outlineLevel="0" collapsed="false">
      <c r="A87" s="60"/>
      <c r="B87" s="61"/>
      <c r="C87" s="61"/>
      <c r="D87" s="62"/>
      <c r="E87" s="62"/>
      <c r="F87" s="62"/>
      <c r="G87" s="62"/>
      <c r="H87" s="62"/>
      <c r="I87" s="62"/>
      <c r="J87" s="62"/>
      <c r="K87" s="62"/>
    </row>
    <row r="88" customFormat="false" ht="15" hidden="false" customHeight="false" outlineLevel="0" collapsed="false">
      <c r="A88" s="60"/>
      <c r="B88" s="61"/>
      <c r="C88" s="61"/>
      <c r="D88" s="62"/>
      <c r="E88" s="62"/>
      <c r="F88" s="62"/>
      <c r="G88" s="62"/>
      <c r="H88" s="62"/>
      <c r="I88" s="62"/>
      <c r="J88" s="62"/>
      <c r="K88" s="62"/>
    </row>
    <row r="89" customFormat="false" ht="15" hidden="false" customHeight="false" outlineLevel="0" collapsed="false">
      <c r="A89" s="60"/>
      <c r="B89" s="61"/>
      <c r="C89" s="61"/>
      <c r="D89" s="62"/>
      <c r="E89" s="62"/>
      <c r="F89" s="62"/>
      <c r="G89" s="62"/>
      <c r="H89" s="62"/>
      <c r="I89" s="62"/>
      <c r="J89" s="62"/>
      <c r="K89" s="62"/>
    </row>
    <row r="90" customFormat="false" ht="15" hidden="false" customHeight="false" outlineLevel="0" collapsed="false">
      <c r="A90" s="60"/>
      <c r="B90" s="61"/>
      <c r="C90" s="61"/>
      <c r="D90" s="62"/>
      <c r="E90" s="62"/>
      <c r="F90" s="62"/>
      <c r="G90" s="62"/>
      <c r="H90" s="62"/>
      <c r="I90" s="62"/>
      <c r="J90" s="62"/>
      <c r="K90" s="62"/>
    </row>
    <row r="91" customFormat="false" ht="15" hidden="false" customHeight="false" outlineLevel="0" collapsed="false">
      <c r="A91" s="60"/>
      <c r="B91" s="61"/>
      <c r="C91" s="61"/>
      <c r="D91" s="62"/>
      <c r="E91" s="62"/>
      <c r="F91" s="62"/>
      <c r="G91" s="62"/>
      <c r="H91" s="62"/>
      <c r="I91" s="62"/>
      <c r="J91" s="62"/>
      <c r="K91" s="62"/>
    </row>
    <row r="92" customFormat="false" ht="15" hidden="false" customHeight="false" outlineLevel="0" collapsed="false">
      <c r="A92" s="60"/>
      <c r="B92" s="61"/>
      <c r="C92" s="61"/>
      <c r="D92" s="62"/>
      <c r="E92" s="62"/>
      <c r="F92" s="62"/>
      <c r="G92" s="62"/>
      <c r="H92" s="62"/>
      <c r="I92" s="62"/>
      <c r="J92" s="62"/>
      <c r="K92" s="62"/>
    </row>
    <row r="93" customFormat="false" ht="15" hidden="false" customHeight="false" outlineLevel="0" collapsed="false">
      <c r="A93" s="60"/>
      <c r="B93" s="61"/>
      <c r="C93" s="61"/>
      <c r="D93" s="62"/>
      <c r="E93" s="62"/>
      <c r="F93" s="62"/>
      <c r="G93" s="62"/>
      <c r="H93" s="62"/>
      <c r="I93" s="62"/>
      <c r="J93" s="62"/>
      <c r="K93" s="62"/>
    </row>
    <row r="94" customFormat="false" ht="15" hidden="false" customHeight="false" outlineLevel="0" collapsed="false">
      <c r="A94" s="60"/>
      <c r="B94" s="61"/>
      <c r="C94" s="61"/>
      <c r="D94" s="62"/>
      <c r="E94" s="62"/>
      <c r="F94" s="62"/>
      <c r="G94" s="62"/>
      <c r="H94" s="62"/>
      <c r="I94" s="62"/>
      <c r="J94" s="62"/>
      <c r="K94" s="62"/>
    </row>
    <row r="95" customFormat="false" ht="15" hidden="false" customHeight="false" outlineLevel="0" collapsed="false">
      <c r="A95" s="60"/>
      <c r="B95" s="61"/>
      <c r="C95" s="61"/>
      <c r="D95" s="62"/>
      <c r="E95" s="62"/>
      <c r="F95" s="62"/>
      <c r="G95" s="62"/>
      <c r="H95" s="62"/>
      <c r="I95" s="62"/>
      <c r="J95" s="62"/>
      <c r="K95" s="62"/>
    </row>
    <row r="96" customFormat="false" ht="15" hidden="false" customHeight="false" outlineLevel="0" collapsed="false">
      <c r="A96" s="60"/>
      <c r="B96" s="61"/>
      <c r="C96" s="61"/>
      <c r="D96" s="62"/>
      <c r="E96" s="62"/>
      <c r="F96" s="62"/>
      <c r="G96" s="62"/>
      <c r="H96" s="62"/>
      <c r="I96" s="62"/>
      <c r="J96" s="62"/>
      <c r="K96" s="62"/>
    </row>
    <row r="97" customFormat="false" ht="15" hidden="false" customHeight="false" outlineLevel="0" collapsed="false">
      <c r="A97" s="60"/>
      <c r="B97" s="61"/>
      <c r="C97" s="61"/>
      <c r="D97" s="62"/>
      <c r="E97" s="62"/>
      <c r="F97" s="62"/>
      <c r="G97" s="62"/>
      <c r="H97" s="62"/>
      <c r="I97" s="62"/>
      <c r="J97" s="62"/>
      <c r="K97" s="62"/>
    </row>
    <row r="98" customFormat="false" ht="15" hidden="false" customHeight="false" outlineLevel="0" collapsed="false">
      <c r="A98" s="60"/>
      <c r="B98" s="61"/>
      <c r="C98" s="61"/>
      <c r="D98" s="62"/>
      <c r="E98" s="62"/>
      <c r="F98" s="62"/>
      <c r="G98" s="62"/>
      <c r="H98" s="62"/>
      <c r="I98" s="62"/>
      <c r="J98" s="62"/>
      <c r="K98" s="62"/>
    </row>
    <row r="99" customFormat="false" ht="15" hidden="false" customHeight="false" outlineLevel="0" collapsed="false">
      <c r="A99" s="60"/>
      <c r="B99" s="61"/>
      <c r="C99" s="61"/>
      <c r="D99" s="62"/>
      <c r="E99" s="62"/>
      <c r="F99" s="62"/>
      <c r="G99" s="62"/>
      <c r="H99" s="62"/>
      <c r="I99" s="62"/>
      <c r="J99" s="62"/>
      <c r="K99" s="62"/>
    </row>
    <row r="100" customFormat="false" ht="15" hidden="false" customHeight="false" outlineLevel="0" collapsed="false">
      <c r="A100" s="60"/>
      <c r="B100" s="61"/>
      <c r="C100" s="61"/>
      <c r="D100" s="62"/>
      <c r="E100" s="62"/>
      <c r="F100" s="62"/>
      <c r="G100" s="62"/>
      <c r="H100" s="62"/>
      <c r="I100" s="62"/>
      <c r="J100" s="62"/>
      <c r="K100" s="62"/>
    </row>
    <row r="101" customFormat="false" ht="15" hidden="false" customHeight="false" outlineLevel="0" collapsed="false">
      <c r="A101" s="60"/>
      <c r="B101" s="61"/>
      <c r="C101" s="61"/>
      <c r="D101" s="62"/>
      <c r="E101" s="62"/>
      <c r="F101" s="62"/>
      <c r="G101" s="62"/>
      <c r="H101" s="62"/>
      <c r="I101" s="62"/>
      <c r="J101" s="62"/>
      <c r="K101" s="62"/>
    </row>
    <row r="102" customFormat="false" ht="15" hidden="false" customHeight="false" outlineLevel="0" collapsed="false">
      <c r="A102" s="60"/>
      <c r="B102" s="61"/>
      <c r="C102" s="61"/>
      <c r="D102" s="62"/>
      <c r="E102" s="62"/>
      <c r="F102" s="62"/>
      <c r="G102" s="62"/>
      <c r="H102" s="62"/>
      <c r="I102" s="62"/>
      <c r="J102" s="62"/>
      <c r="K102" s="62"/>
    </row>
    <row r="103" customFormat="false" ht="15" hidden="false" customHeight="false" outlineLevel="0" collapsed="false">
      <c r="A103" s="60"/>
      <c r="B103" s="61"/>
      <c r="C103" s="61"/>
      <c r="D103" s="62"/>
      <c r="E103" s="62"/>
      <c r="F103" s="62"/>
      <c r="G103" s="62"/>
      <c r="H103" s="62"/>
      <c r="I103" s="62"/>
      <c r="J103" s="62"/>
      <c r="K103" s="62"/>
    </row>
    <row r="104" customFormat="false" ht="15" hidden="false" customHeight="false" outlineLevel="0" collapsed="false">
      <c r="A104" s="60"/>
      <c r="B104" s="61"/>
      <c r="C104" s="61"/>
      <c r="D104" s="62"/>
      <c r="E104" s="62"/>
      <c r="F104" s="62"/>
      <c r="G104" s="62"/>
      <c r="H104" s="62"/>
      <c r="I104" s="62"/>
      <c r="J104" s="62"/>
      <c r="K104" s="62"/>
    </row>
    <row r="105" customFormat="false" ht="15" hidden="false" customHeight="false" outlineLevel="0" collapsed="false">
      <c r="A105" s="60"/>
      <c r="B105" s="61"/>
      <c r="C105" s="61"/>
      <c r="D105" s="62"/>
      <c r="E105" s="62"/>
      <c r="F105" s="62"/>
      <c r="G105" s="62"/>
      <c r="H105" s="62"/>
      <c r="I105" s="62"/>
      <c r="J105" s="62"/>
      <c r="K105" s="62"/>
    </row>
    <row r="106" customFormat="false" ht="15" hidden="false" customHeight="false" outlineLevel="0" collapsed="false">
      <c r="A106" s="60"/>
      <c r="B106" s="61"/>
      <c r="C106" s="61"/>
      <c r="D106" s="62"/>
      <c r="E106" s="62"/>
      <c r="F106" s="62"/>
      <c r="G106" s="62"/>
      <c r="H106" s="62"/>
      <c r="I106" s="62"/>
      <c r="J106" s="62"/>
      <c r="K106" s="62"/>
    </row>
    <row r="107" customFormat="false" ht="15" hidden="false" customHeight="false" outlineLevel="0" collapsed="false">
      <c r="A107" s="60"/>
      <c r="B107" s="61"/>
      <c r="C107" s="61"/>
      <c r="D107" s="62"/>
      <c r="E107" s="62"/>
      <c r="F107" s="62"/>
      <c r="G107" s="62"/>
      <c r="H107" s="62"/>
      <c r="I107" s="62"/>
      <c r="J107" s="62"/>
      <c r="K107" s="62"/>
    </row>
    <row r="108" customFormat="false" ht="15" hidden="false" customHeight="false" outlineLevel="0" collapsed="false">
      <c r="A108" s="60"/>
      <c r="B108" s="61"/>
      <c r="C108" s="61"/>
      <c r="D108" s="62"/>
      <c r="E108" s="62"/>
      <c r="F108" s="62"/>
      <c r="G108" s="62"/>
      <c r="H108" s="62"/>
      <c r="I108" s="62"/>
      <c r="J108" s="62"/>
      <c r="K108" s="62"/>
    </row>
    <row r="109" customFormat="false" ht="15" hidden="false" customHeight="false" outlineLevel="0" collapsed="false">
      <c r="A109" s="60"/>
      <c r="B109" s="61"/>
      <c r="C109" s="61"/>
      <c r="D109" s="62"/>
      <c r="E109" s="62"/>
      <c r="F109" s="62"/>
      <c r="G109" s="62"/>
      <c r="H109" s="62"/>
      <c r="I109" s="62"/>
      <c r="J109" s="62"/>
      <c r="K109" s="62"/>
    </row>
    <row r="110" customFormat="false" ht="15" hidden="false" customHeight="false" outlineLevel="0" collapsed="false">
      <c r="A110" s="60"/>
      <c r="B110" s="61"/>
      <c r="C110" s="61"/>
      <c r="D110" s="62"/>
      <c r="E110" s="62"/>
      <c r="F110" s="62"/>
      <c r="G110" s="62"/>
      <c r="H110" s="62"/>
      <c r="I110" s="62"/>
      <c r="J110" s="62"/>
      <c r="K110" s="62"/>
    </row>
    <row r="111" customFormat="false" ht="15" hidden="false" customHeight="false" outlineLevel="0" collapsed="false">
      <c r="A111" s="60"/>
      <c r="B111" s="61"/>
      <c r="C111" s="61"/>
      <c r="D111" s="62"/>
      <c r="E111" s="62"/>
      <c r="F111" s="62"/>
      <c r="G111" s="62"/>
      <c r="H111" s="62"/>
      <c r="I111" s="62"/>
      <c r="J111" s="62"/>
      <c r="K111" s="62"/>
    </row>
    <row r="112" customFormat="false" ht="15" hidden="false" customHeight="false" outlineLevel="0" collapsed="false">
      <c r="A112" s="60"/>
      <c r="B112" s="61"/>
      <c r="C112" s="61"/>
      <c r="D112" s="62"/>
      <c r="E112" s="62"/>
      <c r="F112" s="62"/>
      <c r="G112" s="62"/>
      <c r="H112" s="62"/>
      <c r="I112" s="62"/>
      <c r="J112" s="62"/>
      <c r="K112" s="62"/>
    </row>
    <row r="113" customFormat="false" ht="15" hidden="false" customHeight="false" outlineLevel="0" collapsed="false">
      <c r="A113" s="60"/>
      <c r="B113" s="61"/>
      <c r="C113" s="61"/>
      <c r="D113" s="62"/>
      <c r="E113" s="62"/>
      <c r="F113" s="62"/>
      <c r="G113" s="62"/>
      <c r="H113" s="62"/>
      <c r="I113" s="62"/>
      <c r="J113" s="62"/>
      <c r="K113" s="62"/>
    </row>
    <row r="114" customFormat="false" ht="15" hidden="false" customHeight="false" outlineLevel="0" collapsed="false">
      <c r="A114" s="60"/>
      <c r="B114" s="61"/>
      <c r="C114" s="61"/>
      <c r="D114" s="62"/>
      <c r="E114" s="62"/>
      <c r="F114" s="62"/>
      <c r="G114" s="62"/>
      <c r="H114" s="62"/>
      <c r="I114" s="62"/>
      <c r="J114" s="62"/>
      <c r="K114" s="62"/>
    </row>
    <row r="115" customFormat="false" ht="15" hidden="false" customHeight="false" outlineLevel="0" collapsed="false">
      <c r="A115" s="60"/>
      <c r="B115" s="61"/>
      <c r="C115" s="61"/>
      <c r="D115" s="62"/>
      <c r="E115" s="62"/>
      <c r="F115" s="62"/>
      <c r="G115" s="62"/>
      <c r="H115" s="62"/>
      <c r="I115" s="62"/>
      <c r="J115" s="62"/>
      <c r="K115" s="62"/>
    </row>
    <row r="116" customFormat="false" ht="15" hidden="false" customHeight="false" outlineLevel="0" collapsed="false">
      <c r="A116" s="60"/>
      <c r="B116" s="61"/>
      <c r="C116" s="61"/>
      <c r="D116" s="62"/>
      <c r="E116" s="62"/>
      <c r="F116" s="62"/>
      <c r="G116" s="62"/>
      <c r="H116" s="62"/>
      <c r="I116" s="62"/>
      <c r="J116" s="62"/>
      <c r="K116" s="62"/>
    </row>
    <row r="117" customFormat="false" ht="15" hidden="false" customHeight="false" outlineLevel="0" collapsed="false">
      <c r="A117" s="60"/>
      <c r="B117" s="61"/>
      <c r="C117" s="61"/>
      <c r="D117" s="62"/>
      <c r="E117" s="62"/>
      <c r="F117" s="62"/>
      <c r="G117" s="62"/>
      <c r="H117" s="62"/>
      <c r="I117" s="62"/>
      <c r="J117" s="62"/>
      <c r="K117" s="62"/>
    </row>
    <row r="118" customFormat="false" ht="15" hidden="false" customHeight="false" outlineLevel="0" collapsed="false">
      <c r="A118" s="60"/>
      <c r="B118" s="61"/>
      <c r="C118" s="61"/>
      <c r="D118" s="62"/>
      <c r="E118" s="62"/>
      <c r="F118" s="62"/>
      <c r="G118" s="62"/>
      <c r="H118" s="62"/>
      <c r="I118" s="62"/>
      <c r="J118" s="62"/>
      <c r="K118" s="62"/>
    </row>
    <row r="119" customFormat="false" ht="15" hidden="false" customHeight="false" outlineLevel="0" collapsed="false">
      <c r="A119" s="60"/>
      <c r="B119" s="61"/>
      <c r="C119" s="61"/>
      <c r="D119" s="62"/>
      <c r="E119" s="62"/>
      <c r="F119" s="62"/>
      <c r="G119" s="62"/>
      <c r="H119" s="62"/>
      <c r="I119" s="62"/>
      <c r="J119" s="62"/>
      <c r="K119" s="62"/>
    </row>
    <row r="120" customFormat="false" ht="15" hidden="false" customHeight="false" outlineLevel="0" collapsed="false">
      <c r="A120" s="60"/>
      <c r="B120" s="61"/>
      <c r="C120" s="61"/>
      <c r="D120" s="62"/>
      <c r="E120" s="62"/>
      <c r="F120" s="62"/>
      <c r="G120" s="62"/>
      <c r="H120" s="62"/>
      <c r="I120" s="62"/>
      <c r="J120" s="62"/>
      <c r="K120" s="62"/>
    </row>
    <row r="121" customFormat="false" ht="15" hidden="false" customHeight="false" outlineLevel="0" collapsed="false">
      <c r="A121" s="60"/>
      <c r="B121" s="61"/>
      <c r="C121" s="61"/>
      <c r="D121" s="62"/>
      <c r="E121" s="62"/>
      <c r="F121" s="62"/>
      <c r="G121" s="62"/>
      <c r="H121" s="62"/>
      <c r="I121" s="62"/>
      <c r="J121" s="62"/>
      <c r="K121" s="62"/>
    </row>
    <row r="122" customFormat="false" ht="15" hidden="false" customHeight="false" outlineLevel="0" collapsed="false">
      <c r="A122" s="60"/>
      <c r="B122" s="61"/>
      <c r="C122" s="61"/>
      <c r="D122" s="62"/>
      <c r="E122" s="62"/>
      <c r="F122" s="62"/>
      <c r="G122" s="62"/>
      <c r="H122" s="62"/>
      <c r="I122" s="62"/>
      <c r="J122" s="62"/>
      <c r="K122" s="62"/>
    </row>
    <row r="123" customFormat="false" ht="15" hidden="false" customHeight="false" outlineLevel="0" collapsed="false">
      <c r="A123" s="60"/>
      <c r="B123" s="61"/>
      <c r="C123" s="61"/>
      <c r="D123" s="62"/>
      <c r="E123" s="62"/>
      <c r="F123" s="62"/>
      <c r="G123" s="62"/>
      <c r="H123" s="62"/>
      <c r="I123" s="62"/>
      <c r="J123" s="62"/>
      <c r="K123" s="62"/>
    </row>
    <row r="124" customFormat="false" ht="15" hidden="false" customHeight="false" outlineLevel="0" collapsed="false">
      <c r="A124" s="60"/>
      <c r="B124" s="61"/>
      <c r="C124" s="61"/>
      <c r="D124" s="62"/>
      <c r="E124" s="62"/>
      <c r="F124" s="62"/>
      <c r="G124" s="62"/>
      <c r="H124" s="62"/>
      <c r="I124" s="62"/>
      <c r="J124" s="62"/>
      <c r="K124" s="62"/>
    </row>
    <row r="125" customFormat="false" ht="15" hidden="false" customHeight="false" outlineLevel="0" collapsed="false">
      <c r="A125" s="60"/>
      <c r="B125" s="61"/>
      <c r="C125" s="61"/>
      <c r="D125" s="62"/>
      <c r="E125" s="62"/>
      <c r="F125" s="62"/>
      <c r="G125" s="62"/>
      <c r="H125" s="62"/>
      <c r="I125" s="62"/>
      <c r="J125" s="62"/>
      <c r="K125" s="62"/>
    </row>
    <row r="126" customFormat="false" ht="15" hidden="false" customHeight="false" outlineLevel="0" collapsed="false">
      <c r="A126" s="60"/>
      <c r="B126" s="61"/>
      <c r="C126" s="61"/>
      <c r="D126" s="62"/>
      <c r="E126" s="62"/>
      <c r="F126" s="62"/>
      <c r="G126" s="62"/>
      <c r="H126" s="62"/>
      <c r="I126" s="62"/>
      <c r="J126" s="62"/>
      <c r="K126" s="62"/>
    </row>
    <row r="127" customFormat="false" ht="15" hidden="false" customHeight="false" outlineLevel="0" collapsed="false">
      <c r="A127" s="60"/>
      <c r="B127" s="61"/>
      <c r="C127" s="61"/>
      <c r="D127" s="62"/>
      <c r="E127" s="62"/>
      <c r="F127" s="62"/>
      <c r="G127" s="62"/>
      <c r="H127" s="62"/>
      <c r="I127" s="62"/>
      <c r="J127" s="62"/>
      <c r="K127" s="62"/>
    </row>
    <row r="128" customFormat="false" ht="15" hidden="false" customHeight="false" outlineLevel="0" collapsed="false">
      <c r="A128" s="60"/>
      <c r="B128" s="61"/>
      <c r="C128" s="61"/>
      <c r="D128" s="62"/>
      <c r="E128" s="62"/>
      <c r="F128" s="62"/>
      <c r="G128" s="62"/>
      <c r="H128" s="62"/>
      <c r="I128" s="62"/>
      <c r="J128" s="62"/>
      <c r="K128" s="62"/>
    </row>
    <row r="129" customFormat="false" ht="15" hidden="false" customHeight="false" outlineLevel="0" collapsed="false">
      <c r="A129" s="60"/>
      <c r="B129" s="61"/>
      <c r="C129" s="61"/>
      <c r="D129" s="62"/>
      <c r="E129" s="62"/>
      <c r="F129" s="62"/>
      <c r="G129" s="62"/>
      <c r="H129" s="62"/>
      <c r="I129" s="62"/>
      <c r="J129" s="62"/>
      <c r="K129" s="62"/>
    </row>
    <row r="130" customFormat="false" ht="15" hidden="false" customHeight="false" outlineLevel="0" collapsed="false">
      <c r="A130" s="60"/>
      <c r="B130" s="61"/>
      <c r="C130" s="61"/>
      <c r="D130" s="62"/>
      <c r="E130" s="62"/>
      <c r="F130" s="62"/>
      <c r="G130" s="62"/>
      <c r="H130" s="62"/>
      <c r="I130" s="62"/>
      <c r="J130" s="62"/>
      <c r="K130" s="62"/>
    </row>
    <row r="131" customFormat="false" ht="15" hidden="false" customHeight="false" outlineLevel="0" collapsed="false">
      <c r="A131" s="60"/>
      <c r="B131" s="61"/>
      <c r="C131" s="61"/>
      <c r="D131" s="62"/>
      <c r="E131" s="62"/>
      <c r="F131" s="62"/>
      <c r="G131" s="62"/>
      <c r="H131" s="62"/>
      <c r="I131" s="62"/>
      <c r="J131" s="62"/>
      <c r="K131" s="62"/>
    </row>
    <row r="132" customFormat="false" ht="15" hidden="false" customHeight="false" outlineLevel="0" collapsed="false">
      <c r="A132" s="60"/>
      <c r="B132" s="61"/>
      <c r="C132" s="61"/>
      <c r="D132" s="62"/>
      <c r="E132" s="62"/>
      <c r="F132" s="62"/>
      <c r="G132" s="62"/>
      <c r="H132" s="62"/>
      <c r="I132" s="62"/>
      <c r="J132" s="62"/>
      <c r="K132" s="62"/>
    </row>
    <row r="133" customFormat="false" ht="15" hidden="false" customHeight="false" outlineLevel="0" collapsed="false">
      <c r="A133" s="60"/>
      <c r="B133" s="61"/>
      <c r="C133" s="61"/>
      <c r="D133" s="62"/>
      <c r="E133" s="62"/>
      <c r="F133" s="62"/>
      <c r="G133" s="62"/>
      <c r="H133" s="62"/>
      <c r="I133" s="62"/>
      <c r="J133" s="62"/>
      <c r="K133" s="62"/>
    </row>
    <row r="134" customFormat="false" ht="15" hidden="false" customHeight="false" outlineLevel="0" collapsed="false">
      <c r="A134" s="60"/>
      <c r="B134" s="61"/>
      <c r="C134" s="61"/>
      <c r="D134" s="62"/>
      <c r="E134" s="62"/>
      <c r="F134" s="62"/>
      <c r="G134" s="62"/>
      <c r="H134" s="62"/>
      <c r="I134" s="62"/>
      <c r="J134" s="62"/>
      <c r="K134" s="62"/>
    </row>
    <row r="135" customFormat="false" ht="15" hidden="false" customHeight="false" outlineLevel="0" collapsed="false">
      <c r="A135" s="60"/>
      <c r="B135" s="61"/>
      <c r="C135" s="61"/>
      <c r="D135" s="62"/>
      <c r="E135" s="62"/>
      <c r="F135" s="62"/>
      <c r="G135" s="62"/>
      <c r="H135" s="62"/>
      <c r="I135" s="62"/>
      <c r="J135" s="62"/>
      <c r="K135" s="62"/>
    </row>
    <row r="136" customFormat="false" ht="15" hidden="false" customHeight="false" outlineLevel="0" collapsed="false">
      <c r="A136" s="60"/>
      <c r="B136" s="61"/>
      <c r="C136" s="61"/>
      <c r="D136" s="62"/>
      <c r="E136" s="62"/>
      <c r="F136" s="62"/>
      <c r="G136" s="62"/>
      <c r="H136" s="62"/>
      <c r="I136" s="62"/>
      <c r="J136" s="62"/>
      <c r="K136" s="62"/>
    </row>
    <row r="137" customFormat="false" ht="15" hidden="false" customHeight="false" outlineLevel="0" collapsed="false">
      <c r="A137" s="60"/>
      <c r="B137" s="61"/>
      <c r="C137" s="61"/>
      <c r="D137" s="62"/>
      <c r="E137" s="62"/>
      <c r="F137" s="62"/>
      <c r="G137" s="62"/>
      <c r="H137" s="62"/>
      <c r="I137" s="62"/>
      <c r="J137" s="62"/>
      <c r="K137" s="62"/>
    </row>
    <row r="138" customFormat="false" ht="15" hidden="false" customHeight="false" outlineLevel="0" collapsed="false">
      <c r="A138" s="60"/>
      <c r="B138" s="61"/>
      <c r="C138" s="61"/>
      <c r="D138" s="62"/>
      <c r="E138" s="62"/>
      <c r="F138" s="62"/>
      <c r="G138" s="62"/>
      <c r="H138" s="62"/>
      <c r="I138" s="62"/>
      <c r="J138" s="62"/>
      <c r="K138" s="62"/>
    </row>
    <row r="139" customFormat="false" ht="15" hidden="false" customHeight="false" outlineLevel="0" collapsed="false">
      <c r="A139" s="60"/>
      <c r="B139" s="61"/>
      <c r="C139" s="61"/>
      <c r="D139" s="62"/>
      <c r="E139" s="62"/>
      <c r="F139" s="62"/>
      <c r="G139" s="62"/>
      <c r="H139" s="62"/>
      <c r="I139" s="62"/>
      <c r="J139" s="62"/>
      <c r="K139" s="62"/>
    </row>
    <row r="140" customFormat="false" ht="15" hidden="false" customHeight="false" outlineLevel="0" collapsed="false">
      <c r="A140" s="60"/>
      <c r="B140" s="61"/>
      <c r="C140" s="61"/>
      <c r="D140" s="62"/>
      <c r="E140" s="62"/>
      <c r="F140" s="62"/>
      <c r="G140" s="62"/>
      <c r="H140" s="62"/>
      <c r="I140" s="62"/>
      <c r="J140" s="62"/>
      <c r="K140" s="62"/>
    </row>
    <row r="141" customFormat="false" ht="15" hidden="false" customHeight="false" outlineLevel="0" collapsed="false">
      <c r="A141" s="60"/>
      <c r="B141" s="61"/>
      <c r="C141" s="61"/>
      <c r="D141" s="62"/>
      <c r="E141" s="62"/>
      <c r="F141" s="62"/>
      <c r="G141" s="62"/>
      <c r="H141" s="62"/>
      <c r="I141" s="62"/>
      <c r="J141" s="62"/>
      <c r="K141" s="62"/>
    </row>
    <row r="142" customFormat="false" ht="15" hidden="false" customHeight="false" outlineLevel="0" collapsed="false">
      <c r="A142" s="60"/>
      <c r="B142" s="61"/>
      <c r="C142" s="61"/>
      <c r="D142" s="62"/>
      <c r="E142" s="62"/>
      <c r="F142" s="62"/>
      <c r="G142" s="62"/>
      <c r="H142" s="62"/>
      <c r="I142" s="62"/>
      <c r="J142" s="62"/>
      <c r="K142" s="62"/>
    </row>
    <row r="143" customFormat="false" ht="15" hidden="false" customHeight="false" outlineLevel="0" collapsed="false">
      <c r="A143" s="60"/>
      <c r="B143" s="61"/>
      <c r="C143" s="61"/>
      <c r="D143" s="62"/>
      <c r="E143" s="62"/>
      <c r="F143" s="62"/>
      <c r="G143" s="62"/>
      <c r="H143" s="62"/>
      <c r="I143" s="62"/>
      <c r="J143" s="62"/>
      <c r="K143" s="62"/>
    </row>
    <row r="144" customFormat="false" ht="15" hidden="false" customHeight="false" outlineLevel="0" collapsed="false">
      <c r="A144" s="60"/>
      <c r="B144" s="61"/>
      <c r="C144" s="61"/>
      <c r="D144" s="62"/>
      <c r="E144" s="62"/>
      <c r="F144" s="62"/>
      <c r="G144" s="62"/>
      <c r="H144" s="62"/>
      <c r="I144" s="62"/>
      <c r="J144" s="62"/>
      <c r="K144" s="62"/>
    </row>
    <row r="145" customFormat="false" ht="15" hidden="false" customHeight="false" outlineLevel="0" collapsed="false">
      <c r="A145" s="60"/>
      <c r="B145" s="61"/>
      <c r="C145" s="61"/>
      <c r="D145" s="62"/>
      <c r="E145" s="62"/>
      <c r="F145" s="62"/>
      <c r="G145" s="62"/>
      <c r="H145" s="62"/>
      <c r="I145" s="62"/>
      <c r="J145" s="62"/>
      <c r="K145" s="62"/>
    </row>
    <row r="146" customFormat="false" ht="15" hidden="false" customHeight="false" outlineLevel="0" collapsed="false">
      <c r="A146" s="60"/>
      <c r="B146" s="61"/>
      <c r="C146" s="61"/>
      <c r="D146" s="62"/>
      <c r="E146" s="62"/>
      <c r="F146" s="62"/>
      <c r="G146" s="62"/>
      <c r="H146" s="62"/>
      <c r="I146" s="62"/>
      <c r="J146" s="62"/>
      <c r="K146" s="62"/>
    </row>
    <row r="147" customFormat="false" ht="15" hidden="false" customHeight="false" outlineLevel="0" collapsed="false">
      <c r="A147" s="60"/>
      <c r="B147" s="61"/>
      <c r="C147" s="61"/>
      <c r="D147" s="62"/>
      <c r="E147" s="62"/>
      <c r="F147" s="62"/>
      <c r="G147" s="62"/>
      <c r="H147" s="62"/>
      <c r="I147" s="62"/>
      <c r="J147" s="62"/>
      <c r="K147" s="62"/>
    </row>
    <row r="148" customFormat="false" ht="15" hidden="false" customHeight="false" outlineLevel="0" collapsed="false">
      <c r="A148" s="60"/>
      <c r="B148" s="61"/>
      <c r="C148" s="61"/>
      <c r="D148" s="62"/>
      <c r="E148" s="62"/>
      <c r="F148" s="62"/>
      <c r="G148" s="62"/>
      <c r="H148" s="62"/>
      <c r="I148" s="62"/>
      <c r="J148" s="62"/>
      <c r="K148" s="62"/>
    </row>
    <row r="149" customFormat="false" ht="15" hidden="false" customHeight="false" outlineLevel="0" collapsed="false">
      <c r="A149" s="60"/>
      <c r="B149" s="61"/>
      <c r="C149" s="61"/>
      <c r="D149" s="62"/>
      <c r="E149" s="62"/>
      <c r="F149" s="62"/>
      <c r="G149" s="62"/>
      <c r="H149" s="62"/>
      <c r="I149" s="62"/>
      <c r="J149" s="62"/>
      <c r="K149" s="62"/>
    </row>
    <row r="150" customFormat="false" ht="15" hidden="false" customHeight="false" outlineLevel="0" collapsed="false">
      <c r="A150" s="60"/>
      <c r="B150" s="61"/>
      <c r="C150" s="61"/>
      <c r="D150" s="62"/>
      <c r="E150" s="62"/>
      <c r="F150" s="62"/>
      <c r="G150" s="62"/>
      <c r="H150" s="62"/>
      <c r="I150" s="62"/>
      <c r="J150" s="62"/>
      <c r="K150" s="62"/>
    </row>
    <row r="151" customFormat="false" ht="15" hidden="false" customHeight="false" outlineLevel="0" collapsed="false">
      <c r="A151" s="60"/>
      <c r="B151" s="61"/>
      <c r="C151" s="61"/>
      <c r="D151" s="62"/>
      <c r="E151" s="62"/>
      <c r="F151" s="62"/>
      <c r="G151" s="62"/>
      <c r="H151" s="62"/>
      <c r="I151" s="62"/>
      <c r="J151" s="62"/>
      <c r="K151" s="62"/>
    </row>
    <row r="152" customFormat="false" ht="15" hidden="false" customHeight="false" outlineLevel="0" collapsed="false">
      <c r="A152" s="60"/>
      <c r="B152" s="61"/>
      <c r="C152" s="61"/>
      <c r="D152" s="62"/>
      <c r="E152" s="62"/>
      <c r="F152" s="62"/>
      <c r="G152" s="62"/>
      <c r="H152" s="62"/>
      <c r="I152" s="62"/>
      <c r="J152" s="62"/>
      <c r="K152" s="62"/>
    </row>
    <row r="153" customFormat="false" ht="15" hidden="false" customHeight="false" outlineLevel="0" collapsed="false">
      <c r="A153" s="60"/>
      <c r="B153" s="61"/>
      <c r="C153" s="61"/>
      <c r="D153" s="62"/>
      <c r="E153" s="62"/>
      <c r="F153" s="62"/>
      <c r="G153" s="62"/>
      <c r="H153" s="62"/>
      <c r="I153" s="62"/>
      <c r="J153" s="62"/>
      <c r="K153" s="62"/>
    </row>
    <row r="154" customFormat="false" ht="15" hidden="false" customHeight="false" outlineLevel="0" collapsed="false">
      <c r="A154" s="60"/>
      <c r="B154" s="61"/>
      <c r="C154" s="61"/>
      <c r="D154" s="62"/>
      <c r="E154" s="62"/>
      <c r="F154" s="62"/>
      <c r="G154" s="62"/>
      <c r="H154" s="62"/>
      <c r="I154" s="62"/>
      <c r="J154" s="62"/>
      <c r="K154" s="62"/>
    </row>
    <row r="155" customFormat="false" ht="15" hidden="false" customHeight="false" outlineLevel="0" collapsed="false">
      <c r="A155" s="60"/>
      <c r="B155" s="61"/>
      <c r="C155" s="61"/>
      <c r="D155" s="62"/>
      <c r="E155" s="62"/>
      <c r="F155" s="62"/>
      <c r="G155" s="62"/>
      <c r="H155" s="62"/>
      <c r="I155" s="62"/>
      <c r="J155" s="62"/>
      <c r="K155" s="62"/>
    </row>
    <row r="156" customFormat="false" ht="15" hidden="false" customHeight="false" outlineLevel="0" collapsed="false">
      <c r="A156" s="60"/>
      <c r="B156" s="61"/>
      <c r="C156" s="61"/>
      <c r="D156" s="62"/>
      <c r="E156" s="62"/>
      <c r="F156" s="62"/>
      <c r="G156" s="62"/>
      <c r="H156" s="62"/>
      <c r="I156" s="62"/>
      <c r="J156" s="62"/>
      <c r="K156" s="62"/>
    </row>
    <row r="157" customFormat="false" ht="15" hidden="false" customHeight="false" outlineLevel="0" collapsed="false">
      <c r="A157" s="60"/>
      <c r="B157" s="61"/>
      <c r="C157" s="61"/>
      <c r="D157" s="62"/>
      <c r="E157" s="62"/>
      <c r="F157" s="62"/>
      <c r="G157" s="62"/>
      <c r="H157" s="62"/>
      <c r="I157" s="62"/>
      <c r="J157" s="62"/>
      <c r="K157" s="62"/>
    </row>
    <row r="158" customFormat="false" ht="15" hidden="false" customHeight="false" outlineLevel="0" collapsed="false">
      <c r="A158" s="60"/>
      <c r="B158" s="61"/>
      <c r="C158" s="61"/>
      <c r="D158" s="62"/>
      <c r="E158" s="62"/>
      <c r="F158" s="62"/>
      <c r="G158" s="62"/>
      <c r="H158" s="62"/>
      <c r="I158" s="62"/>
      <c r="J158" s="62"/>
      <c r="K158" s="62"/>
    </row>
    <row r="159" customFormat="false" ht="15" hidden="false" customHeight="false" outlineLevel="0" collapsed="false">
      <c r="A159" s="60"/>
      <c r="B159" s="61"/>
      <c r="C159" s="61"/>
      <c r="D159" s="62"/>
      <c r="E159" s="62"/>
      <c r="F159" s="62"/>
      <c r="G159" s="62"/>
      <c r="H159" s="62"/>
      <c r="I159" s="62"/>
      <c r="J159" s="62"/>
      <c r="K159" s="62"/>
    </row>
    <row r="160" customFormat="false" ht="15" hidden="false" customHeight="false" outlineLevel="0" collapsed="false">
      <c r="A160" s="60"/>
      <c r="B160" s="61"/>
      <c r="C160" s="61"/>
      <c r="D160" s="62"/>
      <c r="E160" s="62"/>
      <c r="F160" s="62"/>
      <c r="G160" s="62"/>
      <c r="H160" s="62"/>
      <c r="I160" s="62"/>
      <c r="J160" s="62"/>
      <c r="K160" s="62"/>
    </row>
    <row r="161" customFormat="false" ht="15" hidden="false" customHeight="false" outlineLevel="0" collapsed="false">
      <c r="A161" s="60"/>
      <c r="B161" s="61"/>
      <c r="C161" s="61"/>
      <c r="D161" s="62"/>
      <c r="E161" s="62"/>
      <c r="F161" s="62"/>
      <c r="G161" s="62"/>
      <c r="H161" s="62"/>
      <c r="I161" s="62"/>
      <c r="J161" s="62"/>
      <c r="K161" s="62"/>
    </row>
    <row r="162" customFormat="false" ht="15" hidden="false" customHeight="false" outlineLevel="0" collapsed="false">
      <c r="A162" s="60"/>
      <c r="B162" s="61"/>
      <c r="C162" s="61"/>
      <c r="D162" s="62"/>
      <c r="E162" s="62"/>
      <c r="F162" s="62"/>
      <c r="G162" s="62"/>
      <c r="H162" s="62"/>
      <c r="I162" s="62"/>
      <c r="J162" s="62"/>
      <c r="K162" s="62"/>
    </row>
    <row r="163" customFormat="false" ht="15" hidden="false" customHeight="false" outlineLevel="0" collapsed="false">
      <c r="A163" s="60"/>
      <c r="B163" s="61"/>
      <c r="C163" s="61"/>
      <c r="D163" s="62"/>
      <c r="E163" s="62"/>
      <c r="F163" s="62"/>
      <c r="G163" s="62"/>
      <c r="H163" s="62"/>
      <c r="I163" s="62"/>
      <c r="J163" s="62"/>
      <c r="K163" s="62"/>
    </row>
    <row r="164" customFormat="false" ht="15" hidden="false" customHeight="false" outlineLevel="0" collapsed="false">
      <c r="A164" s="60"/>
      <c r="B164" s="61"/>
      <c r="C164" s="61"/>
      <c r="D164" s="62"/>
      <c r="E164" s="62"/>
      <c r="F164" s="62"/>
      <c r="G164" s="62"/>
      <c r="H164" s="62"/>
      <c r="I164" s="62"/>
      <c r="J164" s="62"/>
      <c r="K164" s="62"/>
    </row>
  </sheetData>
  <conditionalFormatting sqref="A5:A164">
    <cfRule type="expression" priority="2" aboveAverage="0" equalAverage="0" bottom="0" percent="0" rank="0" text="" dxfId="0">
      <formula>$A5=1</formula>
    </cfRule>
    <cfRule type="expression" priority="3" aboveAverage="0" equalAverage="0" bottom="0" percent="0" rank="0" text="" dxfId="1">
      <formula>$A5=2</formula>
    </cfRule>
    <cfRule type="expression" priority="4" aboveAverage="0" equalAverage="0" bottom="0" percent="0" rank="0" text="" dxfId="2">
      <formula>$A5=3</formula>
    </cfRule>
    <cfRule type="expression" priority="5" aboveAverage="0" equalAverage="0" bottom="0" percent="0" rank="0" text="" dxfId="3">
      <formula>$A5=4</formula>
    </cfRule>
    <cfRule type="expression" priority="6" aboveAverage="0" equalAverage="0" bottom="0" percent="0" rank="0" text="" dxfId="4">
      <formula>$A5=5</formula>
    </cfRule>
  </conditionalFormatting>
  <conditionalFormatting sqref="A5:K164">
    <cfRule type="expression" priority="7" aboveAverage="0" equalAverage="0" bottom="0" percent="0" rank="0" text="" dxfId="5">
      <formula>$A5=1</formula>
    </cfRule>
    <cfRule type="expression" priority="8" aboveAverage="0" equalAverage="0" bottom="0" percent="0" rank="0" text="" dxfId="6">
      <formula>$A5=2</formula>
    </cfRule>
    <cfRule type="expression" priority="9" aboveAverage="0" equalAverage="0" bottom="0" percent="0" rank="0" text="" dxfId="7">
      <formula>$A5=3</formula>
    </cfRule>
    <cfRule type="expression" priority="10" aboveAverage="0" equalAverage="0" bottom="0" percent="0" rank="0" text="" dxfId="8">
      <formula>$A5=4</formula>
    </cfRule>
    <cfRule type="expression" priority="11" aboveAverage="0" equalAverage="0" bottom="0" percent="0" rank="0" text="" dxfId="9">
      <formula>$A5=5</formula>
    </cfRule>
    <cfRule type="expression" priority="12" aboveAverage="0" equalAverage="0" bottom="0" percent="0" rank="0" text="" dxfId="10">
      <formula>$C5&lt;&gt;""</formula>
    </cfRule>
  </conditionalFormatting>
  <dataValidations count="2">
    <dataValidation allowBlank="true" errorStyle="stop" operator="between" showDropDown="false" showErrorMessage="false" showInputMessage="false" sqref="A5:A164" type="list">
      <formula1>"1,2,3,4,5"</formula1>
      <formula2>0</formula2>
    </dataValidation>
    <dataValidation allowBlank="true" errorStyle="stop" operator="between" showDropDown="false" showErrorMessage="false" showInputMessage="false" sqref="G5:G164" type="list">
      <formula1>Audiences!$A$6:$A$45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I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40"/>
    <col collapsed="false" customWidth="true" hidden="false" outlineLevel="0" max="4" min="3" style="0" width="13"/>
    <col collapsed="false" customWidth="true" hidden="false" outlineLevel="0" max="6" min="5" style="0" width="12"/>
    <col collapsed="false" customWidth="true" hidden="false" outlineLevel="0" max="7" min="7" style="0" width="26"/>
    <col collapsed="false" customWidth="true" hidden="false" outlineLevel="0" max="8" min="8" style="0" width="14"/>
    <col collapsed="false" customWidth="true" hidden="false" outlineLevel="0" max="9" min="9" style="0" width="26"/>
  </cols>
  <sheetData>
    <row r="1" customFormat="false" ht="22.05" hidden="false" customHeight="false" outlineLevel="0" collapsed="false">
      <c r="A1" s="55" t="s">
        <v>257</v>
      </c>
    </row>
    <row r="2" customFormat="false" ht="15" hidden="false" customHeight="false" outlineLevel="0" collapsed="false">
      <c r="A2" s="56" t="s">
        <v>258</v>
      </c>
    </row>
    <row r="4" customFormat="false" ht="15" hidden="false" customHeight="false" outlineLevel="0" collapsed="false">
      <c r="A4" s="63" t="s">
        <v>259</v>
      </c>
      <c r="B4" s="6"/>
      <c r="C4" s="6"/>
      <c r="D4" s="6"/>
      <c r="E4" s="6"/>
      <c r="F4" s="6"/>
      <c r="G4" s="6"/>
      <c r="H4" s="6"/>
      <c r="I4" s="6"/>
    </row>
    <row r="5" customFormat="false" ht="30" hidden="false" customHeight="true" outlineLevel="0" collapsed="false">
      <c r="A5" s="58" t="s">
        <v>60</v>
      </c>
      <c r="B5" s="59" t="s">
        <v>260</v>
      </c>
      <c r="C5" s="59" t="s">
        <v>35</v>
      </c>
      <c r="D5" s="59" t="s">
        <v>261</v>
      </c>
      <c r="E5" s="59" t="s">
        <v>37</v>
      </c>
      <c r="F5" s="59" t="s">
        <v>38</v>
      </c>
      <c r="G5" s="59"/>
      <c r="H5" s="59"/>
      <c r="I5" s="59"/>
    </row>
    <row r="6" customFormat="false" ht="30" hidden="false" customHeight="true" outlineLevel="0" collapsed="false">
      <c r="A6" s="20" t="n">
        <v>1</v>
      </c>
      <c r="B6" s="64" t="str">
        <f aca="false">SUBSTITUTE(IFERROR(TRIM(SUBSTITUTE(INDEX('Strategy Builder'!$B$5:$B$164,MATCH(1,'Strategy Builder'!$A$5:$A$164,0))&amp;"",CHAR(10)," ")),""),CHAR(10)," ")</f>
        <v>Drive inquiries from high-intent, IDEAL prospects (Book meetings)</v>
      </c>
      <c r="C6" s="65" t="n">
        <v>0.55</v>
      </c>
      <c r="D6" s="66" t="n">
        <f aca="false">ROUND(C6*$D$12,0)</f>
        <v>29</v>
      </c>
      <c r="E6" s="66" t="n">
        <f aca="false">COUNTIFS('Strategy Builder'!$A$5:$A$164,A6,'Strategy Builder'!$C$5:$C$164,"&lt;&gt;")</f>
        <v>5</v>
      </c>
      <c r="F6" s="66" t="n">
        <f aca="false">COUNTIFS('Strategy Builder'!$A$5:$A$164,A6,'Strategy Builder'!$D$5:$D$164,"&lt;&gt;")</f>
        <v>27</v>
      </c>
    </row>
    <row r="7" customFormat="false" ht="30" hidden="false" customHeight="true" outlineLevel="0" collapsed="false">
      <c r="A7" s="25" t="n">
        <v>2</v>
      </c>
      <c r="B7" s="67" t="str">
        <f aca="false">SUBSTITUTE(IFERROR(TRIM(SUBSTITUTE(INDEX('Strategy Builder'!$B$5:$B$164,MATCH(2,'Strategy Builder'!$A$5:$A$164,0))&amp;"",CHAR(10)," ")),""),CHAR(10)," ")</f>
        <v>Deepen understanding of NP Connect, my experience and service offerings</v>
      </c>
      <c r="C7" s="65" t="n">
        <v>0.2</v>
      </c>
      <c r="D7" s="66" t="n">
        <f aca="false">ROUND(C7*$D$12,0)</f>
        <v>10</v>
      </c>
      <c r="E7" s="66" t="n">
        <f aca="false">COUNTIFS('Strategy Builder'!$A$5:$A$164,A7,'Strategy Builder'!$C$5:$C$164,"&lt;&gt;")</f>
        <v>4</v>
      </c>
      <c r="F7" s="66" t="n">
        <f aca="false">COUNTIFS('Strategy Builder'!$A$5:$A$164,A7,'Strategy Builder'!$D$5:$D$164,"&lt;&gt;")</f>
        <v>21</v>
      </c>
    </row>
    <row r="8" customFormat="false" ht="30" hidden="false" customHeight="true" outlineLevel="0" collapsed="false">
      <c r="A8" s="30" t="n">
        <v>3</v>
      </c>
      <c r="B8" s="68" t="str">
        <f aca="false">SUBSTITUTE(IFERROR(TRIM(SUBSTITUTE(INDEX('Strategy Builder'!$B$5:$B$164,MATCH(3,'Strategy Builder'!$A$5:$A$164,0))&amp;"",CHAR(10)," ")),""),CHAR(10)," ")</f>
        <v>Drive brand awareness</v>
      </c>
      <c r="C8" s="65" t="n">
        <v>0.15</v>
      </c>
      <c r="D8" s="66" t="n">
        <f aca="false">ROUND(C8*$D$12,0)</f>
        <v>8</v>
      </c>
      <c r="E8" s="66" t="n">
        <f aca="false">COUNTIFS('Strategy Builder'!$A$5:$A$164,A8,'Strategy Builder'!$C$5:$C$164,"&lt;&gt;")</f>
        <v>4</v>
      </c>
      <c r="F8" s="66" t="n">
        <f aca="false">COUNTIFS('Strategy Builder'!$A$5:$A$164,A8,'Strategy Builder'!$D$5:$D$164,"&lt;&gt;")</f>
        <v>20</v>
      </c>
    </row>
    <row r="9" customFormat="false" ht="30" hidden="false" customHeight="true" outlineLevel="0" collapsed="false">
      <c r="A9" s="35" t="n">
        <v>4</v>
      </c>
      <c r="B9" s="69" t="str">
        <f aca="false">SUBSTITUTE(IFERROR(TRIM(SUBSTITUTE(INDEX('Strategy Builder'!$B$5:$B$164,MATCH(4,'Strategy Builder'!$A$5:$A$164,0))&amp;"",CHAR(10)," ")),""),CHAR(10)," ")</f>
        <v>Turn clients into fans and fans into referrals</v>
      </c>
      <c r="C9" s="65" t="n">
        <v>0.1</v>
      </c>
      <c r="D9" s="66" t="n">
        <f aca="false">ROUND(C9*$D$12,0)</f>
        <v>5</v>
      </c>
      <c r="E9" s="66" t="n">
        <f aca="false">COUNTIFS('Strategy Builder'!$A$5:$A$164,A9,'Strategy Builder'!$C$5:$C$164,"&lt;&gt;")</f>
        <v>3</v>
      </c>
      <c r="F9" s="66" t="n">
        <f aca="false">COUNTIFS('Strategy Builder'!$A$5:$A$164,A9,'Strategy Builder'!$D$5:$D$164,"&lt;&gt;")</f>
        <v>9</v>
      </c>
    </row>
    <row r="10" customFormat="false" ht="30" hidden="false" customHeight="true" outlineLevel="0" collapsed="false">
      <c r="A10" s="40" t="n">
        <v>5</v>
      </c>
      <c r="B10" s="70" t="str">
        <f aca="false">SUBSTITUTE(IFERROR(TRIM(SUBSTITUTE(INDEX('Strategy Builder'!$B$5:$B$164,MATCH(5,'Strategy Builder'!$A$5:$A$164,0))&amp;"",CHAR(10)," ")),""),CHAR(10)," ")</f>
        <v>[Your next goal]</v>
      </c>
      <c r="C10" s="65" t="n">
        <v>0</v>
      </c>
      <c r="D10" s="66" t="n">
        <f aca="false">ROUND(C10*$D$12,0)</f>
        <v>0</v>
      </c>
      <c r="E10" s="66" t="n">
        <f aca="false">COUNTIFS('Strategy Builder'!$A$5:$A$164,A10,'Strategy Builder'!$C$5:$C$164,"&lt;&gt;")</f>
        <v>1</v>
      </c>
      <c r="F10" s="66" t="n">
        <f aca="false">COUNTIFS('Strategy Builder'!$A$5:$A$164,A10,'Strategy Builder'!$D$5:$D$164,"&lt;&gt;")</f>
        <v>1</v>
      </c>
    </row>
    <row r="11" customFormat="false" ht="15" hidden="false" customHeight="false" outlineLevel="0" collapsed="false">
      <c r="B11" s="71" t="s">
        <v>262</v>
      </c>
      <c r="C11" s="72" t="n">
        <f aca="false">SUM(C6:C10)</f>
        <v>1</v>
      </c>
      <c r="D11" s="73" t="n">
        <f aca="false">SUM(D6:D10)</f>
        <v>52</v>
      </c>
      <c r="G11" s="71" t="str">
        <f aca="false">IF(ROUND(C11,2)=1,"Adds up to 100%. Nice.","Make this add up to 100%")</f>
        <v>Adds up to 100%. Nice.</v>
      </c>
    </row>
    <row r="12" customFormat="false" ht="15" hidden="false" customHeight="false" outlineLevel="0" collapsed="false">
      <c r="B12" s="74" t="s">
        <v>263</v>
      </c>
      <c r="D12" s="75" t="n">
        <f aca="false">ROUND(SUM(D17:D27)*4.33,0)</f>
        <v>52</v>
      </c>
    </row>
    <row r="15" customFormat="false" ht="15" hidden="false" customHeight="false" outlineLevel="0" collapsed="false">
      <c r="A15" s="63" t="s">
        <v>264</v>
      </c>
      <c r="B15" s="6"/>
      <c r="C15" s="6"/>
      <c r="D15" s="6"/>
      <c r="E15" s="6"/>
      <c r="F15" s="6"/>
      <c r="G15" s="6"/>
      <c r="H15" s="6"/>
      <c r="I15" s="6"/>
    </row>
    <row r="16" customFormat="false" ht="30" hidden="false" customHeight="true" outlineLevel="0" collapsed="false">
      <c r="A16" s="58" t="s">
        <v>265</v>
      </c>
      <c r="B16" s="59" t="s">
        <v>266</v>
      </c>
      <c r="C16" s="59" t="s">
        <v>267</v>
      </c>
      <c r="D16" s="59" t="s">
        <v>268</v>
      </c>
      <c r="E16" s="76" t="s">
        <v>269</v>
      </c>
      <c r="F16" s="76"/>
      <c r="G16" s="59" t="s">
        <v>270</v>
      </c>
      <c r="H16" s="59" t="s">
        <v>271</v>
      </c>
      <c r="I16" s="59" t="s">
        <v>272</v>
      </c>
    </row>
    <row r="17" customFormat="false" ht="39.75" hidden="false" customHeight="true" outlineLevel="0" collapsed="false">
      <c r="A17" s="77" t="s">
        <v>273</v>
      </c>
      <c r="B17" s="77" t="s">
        <v>247</v>
      </c>
      <c r="C17" s="78" t="n">
        <v>1</v>
      </c>
      <c r="D17" s="78" t="n">
        <v>3</v>
      </c>
      <c r="E17" s="79" t="s">
        <v>274</v>
      </c>
      <c r="F17" s="79"/>
      <c r="G17" s="79" t="s">
        <v>275</v>
      </c>
      <c r="H17" s="80" t="s">
        <v>271</v>
      </c>
      <c r="I17" s="79" t="s">
        <v>276</v>
      </c>
    </row>
    <row r="18" customFormat="false" ht="39.75" hidden="false" customHeight="true" outlineLevel="0" collapsed="false">
      <c r="A18" s="77" t="s">
        <v>277</v>
      </c>
      <c r="B18" s="77" t="s">
        <v>278</v>
      </c>
      <c r="C18" s="78" t="n">
        <v>2</v>
      </c>
      <c r="D18" s="78" t="n">
        <v>2</v>
      </c>
      <c r="E18" s="79" t="s">
        <v>279</v>
      </c>
      <c r="F18" s="79"/>
      <c r="G18" s="79" t="s">
        <v>280</v>
      </c>
      <c r="H18" s="80" t="s">
        <v>281</v>
      </c>
      <c r="I18" s="79"/>
    </row>
    <row r="19" customFormat="false" ht="39.75" hidden="false" customHeight="true" outlineLevel="0" collapsed="false">
      <c r="A19" s="77" t="s">
        <v>277</v>
      </c>
      <c r="B19" s="77" t="s">
        <v>282</v>
      </c>
      <c r="C19" s="78" t="n">
        <v>2</v>
      </c>
      <c r="D19" s="78" t="n">
        <v>2</v>
      </c>
      <c r="E19" s="79" t="s">
        <v>283</v>
      </c>
      <c r="F19" s="79"/>
      <c r="G19" s="79" t="s">
        <v>284</v>
      </c>
      <c r="H19" s="80" t="s">
        <v>281</v>
      </c>
      <c r="I19" s="79"/>
    </row>
    <row r="20" customFormat="false" ht="39.75" hidden="false" customHeight="true" outlineLevel="0" collapsed="false">
      <c r="A20" s="77" t="s">
        <v>277</v>
      </c>
      <c r="B20" s="77" t="s">
        <v>285</v>
      </c>
      <c r="C20" s="78" t="n">
        <v>3</v>
      </c>
      <c r="D20" s="78" t="n">
        <v>3</v>
      </c>
      <c r="E20" s="79" t="s">
        <v>286</v>
      </c>
      <c r="F20" s="79"/>
      <c r="G20" s="79" t="s">
        <v>287</v>
      </c>
      <c r="H20" s="80" t="s">
        <v>281</v>
      </c>
      <c r="I20" s="79"/>
    </row>
    <row r="21" customFormat="false" ht="39.75" hidden="false" customHeight="true" outlineLevel="0" collapsed="false">
      <c r="A21" s="77" t="s">
        <v>273</v>
      </c>
      <c r="B21" s="77" t="s">
        <v>288</v>
      </c>
      <c r="C21" s="78" t="n">
        <v>4</v>
      </c>
      <c r="D21" s="78" t="n">
        <v>1</v>
      </c>
      <c r="E21" s="79" t="s">
        <v>289</v>
      </c>
      <c r="F21" s="79"/>
      <c r="G21" s="79" t="s">
        <v>290</v>
      </c>
      <c r="H21" s="80" t="s">
        <v>281</v>
      </c>
      <c r="I21" s="79" t="s">
        <v>291</v>
      </c>
    </row>
    <row r="22" customFormat="false" ht="39.75" hidden="false" customHeight="true" outlineLevel="0" collapsed="false">
      <c r="A22" s="77" t="s">
        <v>292</v>
      </c>
      <c r="B22" s="77" t="s">
        <v>293</v>
      </c>
      <c r="C22" s="78" t="n">
        <v>3</v>
      </c>
      <c r="D22" s="78" t="n">
        <v>1</v>
      </c>
      <c r="E22" s="79" t="s">
        <v>294</v>
      </c>
      <c r="F22" s="79"/>
      <c r="G22" s="79" t="s">
        <v>295</v>
      </c>
      <c r="H22" s="80" t="s">
        <v>271</v>
      </c>
      <c r="I22" s="79" t="s">
        <v>296</v>
      </c>
    </row>
    <row r="23" customFormat="false" ht="39.75" hidden="false" customHeight="true" outlineLevel="0" collapsed="false">
      <c r="A23" s="77" t="s">
        <v>292</v>
      </c>
      <c r="B23" s="77" t="s">
        <v>297</v>
      </c>
      <c r="C23" s="78" t="n">
        <v>3</v>
      </c>
      <c r="D23" s="78" t="n">
        <v>0</v>
      </c>
      <c r="E23" s="79" t="s">
        <v>298</v>
      </c>
      <c r="F23" s="79"/>
      <c r="G23" s="79" t="s">
        <v>299</v>
      </c>
      <c r="H23" s="80" t="s">
        <v>281</v>
      </c>
      <c r="I23" s="79" t="s">
        <v>300</v>
      </c>
    </row>
    <row r="24" customFormat="false" ht="39.75" hidden="false" customHeight="true" outlineLevel="0" collapsed="false">
      <c r="A24" s="77" t="s">
        <v>301</v>
      </c>
      <c r="B24" s="77" t="s">
        <v>302</v>
      </c>
      <c r="C24" s="78" t="n">
        <v>3</v>
      </c>
      <c r="D24" s="78" t="n">
        <v>0</v>
      </c>
      <c r="E24" s="79"/>
      <c r="F24" s="79"/>
      <c r="G24" s="79"/>
      <c r="H24" s="80"/>
      <c r="I24" s="79" t="s">
        <v>303</v>
      </c>
    </row>
    <row r="25" customFormat="false" ht="39.75" hidden="false" customHeight="true" outlineLevel="0" collapsed="false">
      <c r="A25" s="77" t="s">
        <v>301</v>
      </c>
      <c r="B25" s="77" t="s">
        <v>304</v>
      </c>
      <c r="C25" s="78" t="n">
        <v>3</v>
      </c>
      <c r="D25" s="78" t="n">
        <v>0</v>
      </c>
      <c r="E25" s="79"/>
      <c r="F25" s="79"/>
      <c r="G25" s="79"/>
      <c r="H25" s="80"/>
      <c r="I25" s="79"/>
    </row>
    <row r="26" customFormat="false" ht="39.75" hidden="false" customHeight="true" outlineLevel="0" collapsed="false">
      <c r="A26" s="77" t="s">
        <v>301</v>
      </c>
      <c r="B26" s="77" t="s">
        <v>305</v>
      </c>
      <c r="C26" s="78" t="n">
        <v>3</v>
      </c>
      <c r="D26" s="78" t="n">
        <v>0</v>
      </c>
      <c r="E26" s="79"/>
      <c r="F26" s="79"/>
      <c r="G26" s="79"/>
      <c r="H26" s="80"/>
      <c r="I26" s="79"/>
    </row>
    <row r="27" customFormat="false" ht="39.75" hidden="false" customHeight="true" outlineLevel="0" collapsed="false">
      <c r="A27" s="77" t="s">
        <v>301</v>
      </c>
      <c r="B27" s="77" t="s">
        <v>306</v>
      </c>
      <c r="C27" s="78" t="n">
        <v>3</v>
      </c>
      <c r="D27" s="78" t="n">
        <v>0</v>
      </c>
      <c r="E27" s="79"/>
      <c r="F27" s="79"/>
      <c r="G27" s="79"/>
      <c r="H27" s="80"/>
      <c r="I27" s="79"/>
    </row>
    <row r="30" customFormat="false" ht="15" hidden="false" customHeight="false" outlineLevel="0" collapsed="false">
      <c r="A30" s="63" t="s">
        <v>307</v>
      </c>
      <c r="B30" s="6"/>
      <c r="C30" s="6"/>
      <c r="D30" s="6"/>
      <c r="E30" s="6"/>
      <c r="F30" s="6"/>
      <c r="G30" s="6"/>
      <c r="H30" s="6"/>
      <c r="I30" s="6"/>
    </row>
    <row r="31" customFormat="false" ht="27.75" hidden="false" customHeight="true" outlineLevel="0" collapsed="false">
      <c r="A31" s="58" t="s">
        <v>265</v>
      </c>
      <c r="B31" s="59" t="s">
        <v>308</v>
      </c>
      <c r="C31" s="76" t="s">
        <v>309</v>
      </c>
      <c r="D31" s="76"/>
      <c r="E31" s="76"/>
      <c r="F31" s="76"/>
      <c r="G31" s="76" t="s">
        <v>310</v>
      </c>
      <c r="H31" s="76"/>
      <c r="I31" s="76"/>
    </row>
    <row r="32" customFormat="false" ht="27.75" hidden="false" customHeight="true" outlineLevel="0" collapsed="false">
      <c r="A32" s="80" t="s">
        <v>273</v>
      </c>
      <c r="B32" s="79" t="s">
        <v>311</v>
      </c>
      <c r="C32" s="79" t="s">
        <v>312</v>
      </c>
      <c r="D32" s="79"/>
      <c r="E32" s="79"/>
      <c r="F32" s="79"/>
      <c r="G32" s="79" t="s">
        <v>313</v>
      </c>
      <c r="H32" s="79"/>
      <c r="I32" s="79"/>
    </row>
    <row r="33" customFormat="false" ht="27.75" hidden="false" customHeight="true" outlineLevel="0" collapsed="false">
      <c r="A33" s="80" t="s">
        <v>273</v>
      </c>
      <c r="B33" s="79" t="s">
        <v>314</v>
      </c>
      <c r="C33" s="79" t="s">
        <v>315</v>
      </c>
      <c r="D33" s="79"/>
      <c r="E33" s="79"/>
      <c r="F33" s="79"/>
      <c r="G33" s="79" t="s">
        <v>316</v>
      </c>
      <c r="H33" s="79"/>
      <c r="I33" s="79"/>
    </row>
    <row r="34" customFormat="false" ht="27.75" hidden="false" customHeight="true" outlineLevel="0" collapsed="false">
      <c r="A34" s="80" t="s">
        <v>273</v>
      </c>
      <c r="B34" s="79" t="s">
        <v>317</v>
      </c>
      <c r="C34" s="79" t="s">
        <v>318</v>
      </c>
      <c r="D34" s="79"/>
      <c r="E34" s="79"/>
      <c r="F34" s="79"/>
      <c r="G34" s="79" t="s">
        <v>247</v>
      </c>
      <c r="H34" s="79"/>
      <c r="I34" s="79"/>
    </row>
    <row r="35" customFormat="false" ht="27.75" hidden="false" customHeight="true" outlineLevel="0" collapsed="false">
      <c r="A35" s="80" t="s">
        <v>277</v>
      </c>
      <c r="B35" s="79" t="s">
        <v>319</v>
      </c>
      <c r="C35" s="79" t="s">
        <v>320</v>
      </c>
      <c r="D35" s="79"/>
      <c r="E35" s="79"/>
      <c r="F35" s="79"/>
      <c r="G35" s="79" t="s">
        <v>321</v>
      </c>
      <c r="H35" s="79"/>
      <c r="I35" s="79"/>
    </row>
    <row r="36" customFormat="false" ht="27.75" hidden="false" customHeight="true" outlineLevel="0" collapsed="false">
      <c r="A36" s="80" t="s">
        <v>277</v>
      </c>
      <c r="B36" s="79" t="s">
        <v>322</v>
      </c>
      <c r="C36" s="79" t="s">
        <v>323</v>
      </c>
      <c r="D36" s="79"/>
      <c r="E36" s="79"/>
      <c r="F36" s="79"/>
      <c r="G36" s="79" t="s">
        <v>324</v>
      </c>
      <c r="H36" s="79"/>
      <c r="I36" s="79"/>
    </row>
    <row r="37" customFormat="false" ht="27.75" hidden="false" customHeight="true" outlineLevel="0" collapsed="false">
      <c r="A37" s="80" t="s">
        <v>277</v>
      </c>
      <c r="B37" s="79" t="s">
        <v>325</v>
      </c>
      <c r="C37" s="79" t="s">
        <v>326</v>
      </c>
      <c r="D37" s="79"/>
      <c r="E37" s="79"/>
      <c r="F37" s="79"/>
      <c r="G37" s="79" t="s">
        <v>327</v>
      </c>
      <c r="H37" s="79"/>
      <c r="I37" s="79"/>
    </row>
    <row r="38" customFormat="false" ht="27.75" hidden="false" customHeight="true" outlineLevel="0" collapsed="false">
      <c r="A38" s="80" t="s">
        <v>292</v>
      </c>
      <c r="B38" s="79" t="s">
        <v>328</v>
      </c>
      <c r="C38" s="79" t="s">
        <v>329</v>
      </c>
      <c r="D38" s="79"/>
      <c r="E38" s="79"/>
      <c r="F38" s="79"/>
      <c r="G38" s="79" t="s">
        <v>330</v>
      </c>
      <c r="H38" s="79"/>
      <c r="I38" s="79"/>
    </row>
    <row r="39" customFormat="false" ht="27.75" hidden="false" customHeight="true" outlineLevel="0" collapsed="false">
      <c r="A39" s="80" t="s">
        <v>292</v>
      </c>
      <c r="B39" s="79" t="s">
        <v>331</v>
      </c>
      <c r="C39" s="79" t="s">
        <v>332</v>
      </c>
      <c r="D39" s="79"/>
      <c r="E39" s="79"/>
      <c r="F39" s="79"/>
      <c r="G39" s="79" t="s">
        <v>333</v>
      </c>
      <c r="H39" s="79"/>
      <c r="I39" s="79"/>
    </row>
    <row r="40" customFormat="false" ht="27.75" hidden="false" customHeight="true" outlineLevel="0" collapsed="false">
      <c r="A40" s="80" t="s">
        <v>301</v>
      </c>
      <c r="B40" s="79" t="s">
        <v>334</v>
      </c>
      <c r="C40" s="79" t="s">
        <v>335</v>
      </c>
      <c r="D40" s="79"/>
      <c r="E40" s="79"/>
      <c r="F40" s="79"/>
      <c r="G40" s="79" t="s">
        <v>336</v>
      </c>
      <c r="H40" s="79"/>
      <c r="I40" s="79"/>
    </row>
    <row r="44" customFormat="false" ht="15" hidden="false" customHeight="false" outlineLevel="0" collapsed="false">
      <c r="A44" s="63" t="s">
        <v>337</v>
      </c>
      <c r="B44" s="6"/>
      <c r="C44" s="6"/>
      <c r="D44" s="6"/>
      <c r="E44" s="6"/>
      <c r="F44" s="6"/>
      <c r="G44" s="6"/>
      <c r="H44" s="6"/>
      <c r="I44" s="6"/>
    </row>
    <row r="45" customFormat="false" ht="30" hidden="false" customHeight="true" outlineLevel="0" collapsed="false">
      <c r="A45" s="58" t="s">
        <v>265</v>
      </c>
      <c r="B45" s="59" t="s">
        <v>338</v>
      </c>
      <c r="C45" s="59" t="s">
        <v>60</v>
      </c>
      <c r="D45" s="59" t="s">
        <v>339</v>
      </c>
      <c r="E45" s="59" t="s">
        <v>340</v>
      </c>
      <c r="F45" s="59" t="s">
        <v>341</v>
      </c>
      <c r="G45" s="59" t="s">
        <v>342</v>
      </c>
      <c r="H45" s="59" t="s">
        <v>343</v>
      </c>
      <c r="I45" s="59" t="s">
        <v>272</v>
      </c>
    </row>
    <row r="46" customFormat="false" ht="15" hidden="false" customHeight="false" outlineLevel="0" collapsed="false">
      <c r="A46" s="80" t="s">
        <v>273</v>
      </c>
      <c r="B46" s="80" t="s">
        <v>174</v>
      </c>
      <c r="C46" s="81" t="n">
        <v>1</v>
      </c>
      <c r="D46" s="80" t="s">
        <v>344</v>
      </c>
      <c r="E46" s="80" t="s">
        <v>345</v>
      </c>
      <c r="F46" s="82" t="n">
        <v>400</v>
      </c>
      <c r="G46" s="80" t="s">
        <v>346</v>
      </c>
      <c r="H46" s="80" t="s">
        <v>347</v>
      </c>
      <c r="I46" s="80"/>
    </row>
    <row r="47" customFormat="false" ht="15" hidden="false" customHeight="false" outlineLevel="0" collapsed="false">
      <c r="A47" s="80" t="s">
        <v>273</v>
      </c>
      <c r="B47" s="80" t="s">
        <v>348</v>
      </c>
      <c r="C47" s="81" t="n">
        <v>1</v>
      </c>
      <c r="D47" s="80" t="s">
        <v>349</v>
      </c>
      <c r="E47" s="80" t="s">
        <v>345</v>
      </c>
      <c r="F47" s="82" t="n">
        <v>600</v>
      </c>
      <c r="G47" s="80" t="s">
        <v>350</v>
      </c>
      <c r="H47" s="80" t="s">
        <v>351</v>
      </c>
      <c r="I47" s="80"/>
    </row>
    <row r="48" customFormat="false" ht="15" hidden="false" customHeight="false" outlineLevel="0" collapsed="false">
      <c r="A48" s="80" t="s">
        <v>277</v>
      </c>
      <c r="B48" s="80" t="s">
        <v>352</v>
      </c>
      <c r="C48" s="81" t="n">
        <v>1</v>
      </c>
      <c r="D48" s="80" t="s">
        <v>349</v>
      </c>
      <c r="E48" s="80" t="s">
        <v>345</v>
      </c>
      <c r="F48" s="82" t="n">
        <v>300</v>
      </c>
      <c r="G48" s="80" t="s">
        <v>168</v>
      </c>
      <c r="H48" s="80" t="s">
        <v>353</v>
      </c>
      <c r="I48" s="80"/>
    </row>
    <row r="49" customFormat="false" ht="15" hidden="false" customHeight="false" outlineLevel="0" collapsed="false">
      <c r="A49" s="80" t="s">
        <v>277</v>
      </c>
      <c r="B49" s="80" t="s">
        <v>354</v>
      </c>
      <c r="C49" s="81" t="n">
        <v>2</v>
      </c>
      <c r="D49" s="80" t="s">
        <v>355</v>
      </c>
      <c r="E49" s="80" t="s">
        <v>356</v>
      </c>
      <c r="F49" s="82" t="n">
        <v>200</v>
      </c>
      <c r="G49" s="80" t="s">
        <v>357</v>
      </c>
      <c r="H49" s="80" t="s">
        <v>358</v>
      </c>
      <c r="I49" s="80"/>
    </row>
    <row r="50" customFormat="false" ht="15" hidden="false" customHeight="false" outlineLevel="0" collapsed="false">
      <c r="A50" s="80" t="s">
        <v>292</v>
      </c>
      <c r="B50" s="80" t="s">
        <v>216</v>
      </c>
      <c r="C50" s="81" t="n">
        <v>3</v>
      </c>
      <c r="D50" s="80" t="s">
        <v>355</v>
      </c>
      <c r="E50" s="80" t="s">
        <v>359</v>
      </c>
      <c r="F50" s="82" t="n">
        <v>100</v>
      </c>
      <c r="G50" s="80" t="s">
        <v>360</v>
      </c>
      <c r="H50" s="80" t="s">
        <v>361</v>
      </c>
      <c r="I50" s="80"/>
    </row>
    <row r="51" customFormat="false" ht="15" hidden="false" customHeight="false" outlineLevel="0" collapsed="false">
      <c r="A51" s="80"/>
      <c r="B51" s="80"/>
      <c r="C51" s="81"/>
      <c r="D51" s="80"/>
      <c r="E51" s="80"/>
      <c r="F51" s="82"/>
      <c r="G51" s="80"/>
      <c r="H51" s="80"/>
      <c r="I51" s="80"/>
    </row>
    <row r="52" customFormat="false" ht="15" hidden="false" customHeight="false" outlineLevel="0" collapsed="false">
      <c r="A52" s="80"/>
      <c r="B52" s="80"/>
      <c r="C52" s="81"/>
      <c r="D52" s="80"/>
      <c r="E52" s="80"/>
      <c r="F52" s="82"/>
      <c r="G52" s="80"/>
      <c r="H52" s="80"/>
      <c r="I52" s="80"/>
    </row>
    <row r="53" customFormat="false" ht="15" hidden="false" customHeight="false" outlineLevel="0" collapsed="false">
      <c r="A53" s="80"/>
      <c r="B53" s="80"/>
      <c r="C53" s="81"/>
      <c r="D53" s="80"/>
      <c r="E53" s="80"/>
      <c r="F53" s="82"/>
      <c r="G53" s="80"/>
      <c r="H53" s="80"/>
      <c r="I53" s="80"/>
    </row>
    <row r="54" customFormat="false" ht="15" hidden="false" customHeight="false" outlineLevel="0" collapsed="false">
      <c r="E54" s="71" t="s">
        <v>262</v>
      </c>
      <c r="F54" s="83" t="n">
        <f aca="false">SUM(F46:F53)</f>
        <v>1600</v>
      </c>
    </row>
  </sheetData>
  <mergeCells count="32">
    <mergeCell ref="E16:F16"/>
    <mergeCell ref="E17:F17"/>
    <mergeCell ref="E18:F18"/>
    <mergeCell ref="E19:F19"/>
    <mergeCell ref="E20:F20"/>
    <mergeCell ref="E21:F21"/>
    <mergeCell ref="E22:F22"/>
    <mergeCell ref="E23:F23"/>
    <mergeCell ref="E24:F24"/>
    <mergeCell ref="E25:F25"/>
    <mergeCell ref="E26:F26"/>
    <mergeCell ref="E27:F27"/>
    <mergeCell ref="C31:F31"/>
    <mergeCell ref="G31:I31"/>
    <mergeCell ref="C32:F32"/>
    <mergeCell ref="G32:I32"/>
    <mergeCell ref="C33:F33"/>
    <mergeCell ref="G33:I33"/>
    <mergeCell ref="C34:F34"/>
    <mergeCell ref="G34:I34"/>
    <mergeCell ref="C35:F35"/>
    <mergeCell ref="G35:I35"/>
    <mergeCell ref="C36:F36"/>
    <mergeCell ref="G36:I36"/>
    <mergeCell ref="C37:F37"/>
    <mergeCell ref="G37:I37"/>
    <mergeCell ref="C38:F38"/>
    <mergeCell ref="G38:I38"/>
    <mergeCell ref="C39:F39"/>
    <mergeCell ref="G39:I39"/>
    <mergeCell ref="C40:F40"/>
    <mergeCell ref="G40:I40"/>
  </mergeCells>
  <conditionalFormatting sqref="G11">
    <cfRule type="expression" priority="2" aboveAverage="0" equalAverage="0" bottom="0" percent="0" rank="0" text="" dxfId="11">
      <formula>LEFT(G11,4)="Adds"</formula>
    </cfRule>
    <cfRule type="expression" priority="3" aboveAverage="0" equalAverage="0" bottom="0" percent="0" rank="0" text="" dxfId="12">
      <formula>LEFT(G11,4)="Make"</formula>
    </cfRule>
  </conditionalFormatting>
  <conditionalFormatting sqref="A17:A27">
    <cfRule type="expression" priority="4" aboveAverage="0" equalAverage="0" bottom="0" percent="0" rank="0" text="" dxfId="11">
      <formula>A17="High"</formula>
    </cfRule>
    <cfRule type="expression" priority="5" aboveAverage="0" equalAverage="0" bottom="0" percent="0" rank="0" text="" dxfId="13">
      <formula>A17="Medium"</formula>
    </cfRule>
    <cfRule type="expression" priority="6" aboveAverage="0" equalAverage="0" bottom="0" percent="0" rank="0" text="" dxfId="14">
      <formula>A17="Low"</formula>
    </cfRule>
    <cfRule type="expression" priority="7" aboveAverage="0" equalAverage="0" bottom="0" percent="0" rank="0" text="" dxfId="12">
      <formula>A17="None"</formula>
    </cfRule>
  </conditionalFormatting>
  <conditionalFormatting sqref="A32:A42">
    <cfRule type="expression" priority="8" aboveAverage="0" equalAverage="0" bottom="0" percent="0" rank="0" text="" dxfId="11">
      <formula>A32="High"</formula>
    </cfRule>
    <cfRule type="expression" priority="9" aboveAverage="0" equalAverage="0" bottom="0" percent="0" rank="0" text="" dxfId="13">
      <formula>A32="Medium"</formula>
    </cfRule>
    <cfRule type="expression" priority="10" aboveAverage="0" equalAverage="0" bottom="0" percent="0" rank="0" text="" dxfId="14">
      <formula>A32="Low"</formula>
    </cfRule>
    <cfRule type="expression" priority="11" aboveAverage="0" equalAverage="0" bottom="0" percent="0" rank="0" text="" dxfId="12">
      <formula>A32="None"</formula>
    </cfRule>
  </conditionalFormatting>
  <conditionalFormatting sqref="A46:A53">
    <cfRule type="expression" priority="12" aboveAverage="0" equalAverage="0" bottom="0" percent="0" rank="0" text="" dxfId="11">
      <formula>A46="High"</formula>
    </cfRule>
    <cfRule type="expression" priority="13" aboveAverage="0" equalAverage="0" bottom="0" percent="0" rank="0" text="" dxfId="13">
      <formula>A46="Medium"</formula>
    </cfRule>
    <cfRule type="expression" priority="14" aboveAverage="0" equalAverage="0" bottom="0" percent="0" rank="0" text="" dxfId="14">
      <formula>A46="Low"</formula>
    </cfRule>
  </conditionalFormatting>
  <dataValidations count="7">
    <dataValidation allowBlank="true" errorStyle="stop" operator="between" showDropDown="false" showErrorMessage="false" showInputMessage="false" sqref="A17:A27" type="list">
      <formula1>"High,Medium,Low,None"</formula1>
      <formula2>0</formula2>
    </dataValidation>
    <dataValidation allowBlank="true" errorStyle="stop" operator="between" showDropDown="false" showErrorMessage="false" showInputMessage="false" sqref="C17:C27" type="list">
      <formula1>"1,2,3,4,5"</formula1>
      <formula2>0</formula2>
    </dataValidation>
    <dataValidation allowBlank="true" errorStyle="stop" operator="between" showDropDown="false" showErrorMessage="false" showInputMessage="false" sqref="A32:A42" type="list">
      <formula1>"High,Medium,Low,None"</formula1>
      <formula2>0</formula2>
    </dataValidation>
    <dataValidation allowBlank="true" errorStyle="stop" operator="between" showDropDown="false" showErrorMessage="false" showInputMessage="false" sqref="A46:A53" type="list">
      <formula1>"High,Medium,Low,None"</formula1>
      <formula2>0</formula2>
    </dataValidation>
    <dataValidation allowBlank="true" errorStyle="stop" operator="between" showDropDown="false" showErrorMessage="false" showInputMessage="false" sqref="B46:B53" type="list">
      <formula1>Audiences!$A$6:$A$45</formula1>
      <formula2>0</formula2>
    </dataValidation>
    <dataValidation allowBlank="true" errorStyle="stop" operator="between" showDropDown="false" showErrorMessage="false" showInputMessage="false" sqref="C46:C53" type="list">
      <formula1>"1,2,3,4,5"</formula1>
      <formula2>0</formula2>
    </dataValidation>
    <dataValidation allowBlank="true" errorStyle="stop" operator="between" showDropDown="false" showErrorMessage="false" showInputMessage="false" sqref="E46:E53" type="list">
      <formula1>"Awareness,Traffic,Engagement,Video views,Leads,Sales,Retargeting"</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P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3" min="3" style="0" width="16"/>
    <col collapsed="false" customWidth="true" hidden="false" outlineLevel="0" max="4" min="4" style="0" width="7"/>
    <col collapsed="false" customWidth="true" hidden="false" outlineLevel="0" max="5" min="5" style="0" width="18"/>
    <col collapsed="false" customWidth="true" hidden="false" outlineLevel="0" max="6" min="6" style="0" width="8"/>
    <col collapsed="false" customWidth="true" hidden="false" outlineLevel="0" max="7" min="7" style="0" width="24"/>
    <col collapsed="false" customWidth="true" hidden="false" outlineLevel="0" max="9" min="8" style="0" width="20"/>
    <col collapsed="false" customWidth="true" hidden="false" outlineLevel="0" max="10" min="10" style="0" width="26"/>
    <col collapsed="false" customWidth="true" hidden="false" outlineLevel="0" max="11" min="11" style="0" width="22"/>
    <col collapsed="false" customWidth="true" hidden="false" outlineLevel="0" max="12" min="12" style="0" width="26"/>
    <col collapsed="false" customWidth="true" hidden="false" outlineLevel="0" max="13" min="13" style="0" width="20"/>
    <col collapsed="false" customWidth="true" hidden="false" outlineLevel="0" max="14" min="14" style="0" width="10"/>
    <col collapsed="false" customWidth="true" hidden="false" outlineLevel="0" max="15" min="15" style="0" width="9"/>
    <col collapsed="false" customWidth="true" hidden="false" outlineLevel="0" max="16" min="16" style="0" width="28"/>
  </cols>
  <sheetData>
    <row r="1" customFormat="false" ht="22.05" hidden="false" customHeight="false" outlineLevel="0" collapsed="false">
      <c r="A1" s="55" t="s">
        <v>362</v>
      </c>
    </row>
    <row r="2" customFormat="false" ht="15" hidden="false" customHeight="false" outlineLevel="0" collapsed="false">
      <c r="A2" s="56" t="s">
        <v>363</v>
      </c>
    </row>
    <row r="5" customFormat="false" ht="33.75" hidden="false" customHeight="true" outlineLevel="0" collapsed="false">
      <c r="A5" s="58" t="s">
        <v>364</v>
      </c>
      <c r="B5" s="59" t="s">
        <v>339</v>
      </c>
      <c r="C5" s="59" t="s">
        <v>365</v>
      </c>
      <c r="D5" s="59" t="s">
        <v>60</v>
      </c>
      <c r="E5" s="59" t="s">
        <v>366</v>
      </c>
      <c r="F5" s="59" t="s">
        <v>367</v>
      </c>
      <c r="G5" s="59" t="s">
        <v>368</v>
      </c>
      <c r="H5" s="59" t="s">
        <v>369</v>
      </c>
      <c r="I5" s="59" t="s">
        <v>370</v>
      </c>
      <c r="J5" s="59" t="s">
        <v>371</v>
      </c>
      <c r="K5" s="59" t="s">
        <v>372</v>
      </c>
      <c r="L5" s="59" t="s">
        <v>373</v>
      </c>
      <c r="M5" s="59" t="s">
        <v>374</v>
      </c>
      <c r="N5" s="59" t="s">
        <v>375</v>
      </c>
      <c r="O5" s="59" t="s">
        <v>265</v>
      </c>
      <c r="P5" s="59" t="s">
        <v>272</v>
      </c>
    </row>
    <row r="6" customFormat="false" ht="30" hidden="false" customHeight="true" outlineLevel="0" collapsed="false">
      <c r="A6" s="84" t="s">
        <v>348</v>
      </c>
      <c r="B6" s="79" t="s">
        <v>349</v>
      </c>
      <c r="C6" s="79" t="s">
        <v>376</v>
      </c>
      <c r="D6" s="85" t="n">
        <v>1</v>
      </c>
      <c r="E6" s="79" t="s">
        <v>377</v>
      </c>
      <c r="F6" s="79"/>
      <c r="G6" s="79" t="s">
        <v>378</v>
      </c>
      <c r="H6" s="79" t="s">
        <v>379</v>
      </c>
      <c r="I6" s="79" t="s">
        <v>380</v>
      </c>
      <c r="J6" s="79"/>
      <c r="K6" s="79"/>
      <c r="L6" s="79"/>
      <c r="M6" s="79" t="s">
        <v>381</v>
      </c>
      <c r="N6" s="86" t="n">
        <v>45000</v>
      </c>
      <c r="O6" s="79" t="s">
        <v>273</v>
      </c>
      <c r="P6" s="79" t="s">
        <v>382</v>
      </c>
    </row>
    <row r="7" customFormat="false" ht="30" hidden="false" customHeight="true" outlineLevel="0" collapsed="false">
      <c r="A7" s="84" t="s">
        <v>352</v>
      </c>
      <c r="B7" s="79" t="s">
        <v>349</v>
      </c>
      <c r="C7" s="79" t="s">
        <v>383</v>
      </c>
      <c r="D7" s="85" t="n">
        <v>1</v>
      </c>
      <c r="E7" s="79" t="s">
        <v>384</v>
      </c>
      <c r="F7" s="79"/>
      <c r="G7" s="79" t="s">
        <v>385</v>
      </c>
      <c r="H7" s="79" t="s">
        <v>386</v>
      </c>
      <c r="I7" s="79" t="s">
        <v>387</v>
      </c>
      <c r="J7" s="79"/>
      <c r="K7" s="79"/>
      <c r="L7" s="79" t="s">
        <v>388</v>
      </c>
      <c r="M7" s="79" t="s">
        <v>389</v>
      </c>
      <c r="N7" s="86" t="n">
        <v>3800</v>
      </c>
      <c r="O7" s="79" t="s">
        <v>273</v>
      </c>
      <c r="P7" s="79" t="s">
        <v>390</v>
      </c>
    </row>
    <row r="8" customFormat="false" ht="30" hidden="false" customHeight="true" outlineLevel="0" collapsed="false">
      <c r="A8" s="84" t="s">
        <v>354</v>
      </c>
      <c r="B8" s="79" t="s">
        <v>355</v>
      </c>
      <c r="C8" s="79" t="s">
        <v>391</v>
      </c>
      <c r="D8" s="85" t="n">
        <v>1</v>
      </c>
      <c r="E8" s="79" t="s">
        <v>377</v>
      </c>
      <c r="F8" s="79" t="s">
        <v>392</v>
      </c>
      <c r="G8" s="79"/>
      <c r="H8" s="79"/>
      <c r="I8" s="79"/>
      <c r="J8" s="79" t="s">
        <v>393</v>
      </c>
      <c r="K8" s="79" t="s">
        <v>394</v>
      </c>
      <c r="L8" s="79"/>
      <c r="M8" s="79" t="s">
        <v>395</v>
      </c>
      <c r="N8" s="86" t="n">
        <v>120000</v>
      </c>
      <c r="O8" s="79" t="s">
        <v>277</v>
      </c>
      <c r="P8" s="79" t="s">
        <v>396</v>
      </c>
    </row>
    <row r="9" customFormat="false" ht="30" hidden="false" customHeight="true" outlineLevel="0" collapsed="false">
      <c r="A9" s="84" t="s">
        <v>174</v>
      </c>
      <c r="B9" s="79" t="s">
        <v>344</v>
      </c>
      <c r="C9" s="79" t="s">
        <v>397</v>
      </c>
      <c r="D9" s="85" t="n">
        <v>1</v>
      </c>
      <c r="E9" s="79"/>
      <c r="F9" s="79"/>
      <c r="G9" s="79"/>
      <c r="H9" s="79"/>
      <c r="I9" s="79"/>
      <c r="J9" s="79"/>
      <c r="K9" s="79"/>
      <c r="L9" s="79" t="s">
        <v>398</v>
      </c>
      <c r="M9" s="79" t="s">
        <v>399</v>
      </c>
      <c r="N9" s="86" t="n">
        <v>2600</v>
      </c>
      <c r="O9" s="79" t="s">
        <v>273</v>
      </c>
      <c r="P9" s="79" t="s">
        <v>400</v>
      </c>
    </row>
    <row r="10" customFormat="false" ht="30" hidden="false" customHeight="true" outlineLevel="0" collapsed="false">
      <c r="A10" s="84" t="s">
        <v>401</v>
      </c>
      <c r="B10" s="79" t="s">
        <v>355</v>
      </c>
      <c r="C10" s="79" t="s">
        <v>402</v>
      </c>
      <c r="D10" s="85" t="n">
        <v>2</v>
      </c>
      <c r="E10" s="79"/>
      <c r="F10" s="79"/>
      <c r="G10" s="79"/>
      <c r="H10" s="79"/>
      <c r="I10" s="79"/>
      <c r="J10" s="79"/>
      <c r="K10" s="79"/>
      <c r="L10" s="79" t="s">
        <v>403</v>
      </c>
      <c r="M10" s="79"/>
      <c r="N10" s="86" t="n">
        <v>5400</v>
      </c>
      <c r="O10" s="79" t="s">
        <v>277</v>
      </c>
      <c r="P10" s="79" t="s">
        <v>404</v>
      </c>
    </row>
    <row r="11" customFormat="false" ht="30" hidden="false" customHeight="true" outlineLevel="0" collapsed="false">
      <c r="A11" s="84" t="s">
        <v>216</v>
      </c>
      <c r="B11" s="79" t="s">
        <v>344</v>
      </c>
      <c r="C11" s="79" t="s">
        <v>405</v>
      </c>
      <c r="D11" s="85" t="n">
        <v>3</v>
      </c>
      <c r="E11" s="79"/>
      <c r="F11" s="79"/>
      <c r="G11" s="79"/>
      <c r="H11" s="79"/>
      <c r="I11" s="79"/>
      <c r="J11" s="79"/>
      <c r="K11" s="79"/>
      <c r="L11" s="79" t="s">
        <v>406</v>
      </c>
      <c r="M11" s="79"/>
      <c r="N11" s="86" t="n">
        <v>7800</v>
      </c>
      <c r="O11" s="79" t="s">
        <v>277</v>
      </c>
      <c r="P11" s="79" t="s">
        <v>407</v>
      </c>
    </row>
    <row r="12" customFormat="false" ht="30" hidden="false" customHeight="true" outlineLevel="0" collapsed="false">
      <c r="A12" s="84" t="s">
        <v>408</v>
      </c>
      <c r="B12" s="79" t="s">
        <v>355</v>
      </c>
      <c r="C12" s="79" t="s">
        <v>409</v>
      </c>
      <c r="D12" s="85" t="n">
        <v>1</v>
      </c>
      <c r="E12" s="79" t="s">
        <v>377</v>
      </c>
      <c r="F12" s="79"/>
      <c r="G12" s="79"/>
      <c r="H12" s="79"/>
      <c r="I12" s="79"/>
      <c r="J12" s="79"/>
      <c r="K12" s="79"/>
      <c r="L12" s="79" t="s">
        <v>410</v>
      </c>
      <c r="M12" s="79" t="s">
        <v>395</v>
      </c>
      <c r="N12" s="86"/>
      <c r="O12" s="79" t="s">
        <v>292</v>
      </c>
      <c r="P12" s="79" t="s">
        <v>411</v>
      </c>
    </row>
    <row r="13" customFormat="false" ht="30" hidden="false" customHeight="true" outlineLevel="0" collapsed="false">
      <c r="A13" s="84" t="s">
        <v>229</v>
      </c>
      <c r="B13" s="79" t="s">
        <v>344</v>
      </c>
      <c r="C13" s="79" t="s">
        <v>412</v>
      </c>
      <c r="D13" s="85" t="n">
        <v>4</v>
      </c>
      <c r="E13" s="79"/>
      <c r="F13" s="79"/>
      <c r="G13" s="79"/>
      <c r="H13" s="79"/>
      <c r="I13" s="79"/>
      <c r="J13" s="79"/>
      <c r="K13" s="79"/>
      <c r="L13" s="79" t="s">
        <v>413</v>
      </c>
      <c r="M13" s="79"/>
      <c r="N13" s="86" t="n">
        <v>1900</v>
      </c>
      <c r="O13" s="79" t="s">
        <v>277</v>
      </c>
      <c r="P13" s="79" t="s">
        <v>414</v>
      </c>
    </row>
    <row r="14" customFormat="false" ht="30" hidden="false" customHeight="true" outlineLevel="0" collapsed="false">
      <c r="A14" s="84" t="s">
        <v>184</v>
      </c>
      <c r="B14" s="79" t="s">
        <v>355</v>
      </c>
      <c r="C14" s="79" t="s">
        <v>415</v>
      </c>
      <c r="D14" s="85" t="n">
        <v>3</v>
      </c>
      <c r="E14" s="79" t="s">
        <v>416</v>
      </c>
      <c r="F14" s="79" t="s">
        <v>417</v>
      </c>
      <c r="G14" s="79"/>
      <c r="H14" s="79"/>
      <c r="I14" s="79"/>
      <c r="J14" s="79" t="s">
        <v>418</v>
      </c>
      <c r="K14" s="79" t="s">
        <v>154</v>
      </c>
      <c r="L14" s="79"/>
      <c r="M14" s="79"/>
      <c r="N14" s="86" t="n">
        <v>60000</v>
      </c>
      <c r="O14" s="79" t="s">
        <v>292</v>
      </c>
      <c r="P14" s="79" t="s">
        <v>419</v>
      </c>
    </row>
    <row r="15" customFormat="false" ht="15" hidden="false" customHeight="false" outlineLevel="0" collapsed="false">
      <c r="A15" s="84"/>
      <c r="B15" s="79"/>
      <c r="C15" s="79"/>
      <c r="D15" s="85"/>
      <c r="E15" s="79"/>
      <c r="F15" s="79"/>
      <c r="G15" s="79"/>
      <c r="H15" s="79"/>
      <c r="I15" s="79"/>
      <c r="J15" s="79"/>
      <c r="K15" s="79"/>
      <c r="L15" s="79"/>
      <c r="M15" s="79"/>
      <c r="N15" s="86"/>
      <c r="O15" s="79"/>
      <c r="P15" s="79"/>
    </row>
    <row r="16" customFormat="false" ht="15" hidden="false" customHeight="false" outlineLevel="0" collapsed="false">
      <c r="A16" s="84"/>
      <c r="B16" s="79"/>
      <c r="C16" s="79"/>
      <c r="D16" s="85"/>
      <c r="E16" s="79"/>
      <c r="F16" s="79"/>
      <c r="G16" s="79"/>
      <c r="H16" s="79"/>
      <c r="I16" s="79"/>
      <c r="J16" s="79"/>
      <c r="K16" s="79"/>
      <c r="L16" s="79"/>
      <c r="M16" s="79"/>
      <c r="N16" s="86"/>
      <c r="O16" s="79"/>
      <c r="P16" s="79"/>
    </row>
    <row r="17" customFormat="false" ht="15" hidden="false" customHeight="false" outlineLevel="0" collapsed="false">
      <c r="A17" s="84"/>
      <c r="B17" s="79"/>
      <c r="C17" s="79"/>
      <c r="D17" s="85"/>
      <c r="E17" s="79"/>
      <c r="F17" s="79"/>
      <c r="G17" s="79"/>
      <c r="H17" s="79"/>
      <c r="I17" s="79"/>
      <c r="J17" s="79"/>
      <c r="K17" s="79"/>
      <c r="L17" s="79"/>
      <c r="M17" s="79"/>
      <c r="N17" s="86"/>
      <c r="O17" s="79"/>
      <c r="P17" s="79"/>
    </row>
    <row r="18" customFormat="false" ht="15" hidden="false" customHeight="false" outlineLevel="0" collapsed="false">
      <c r="A18" s="84"/>
      <c r="B18" s="79"/>
      <c r="C18" s="79"/>
      <c r="D18" s="85"/>
      <c r="E18" s="79"/>
      <c r="F18" s="79"/>
      <c r="G18" s="79"/>
      <c r="H18" s="79"/>
      <c r="I18" s="79"/>
      <c r="J18" s="79"/>
      <c r="K18" s="79"/>
      <c r="L18" s="79"/>
      <c r="M18" s="79"/>
      <c r="N18" s="86"/>
      <c r="O18" s="79"/>
      <c r="P18" s="79"/>
    </row>
    <row r="19" customFormat="false" ht="15" hidden="false" customHeight="false" outlineLevel="0" collapsed="false">
      <c r="A19" s="84"/>
      <c r="B19" s="79"/>
      <c r="C19" s="79"/>
      <c r="D19" s="85"/>
      <c r="E19" s="79"/>
      <c r="F19" s="79"/>
      <c r="G19" s="79"/>
      <c r="H19" s="79"/>
      <c r="I19" s="79"/>
      <c r="J19" s="79"/>
      <c r="K19" s="79"/>
      <c r="L19" s="79"/>
      <c r="M19" s="79"/>
      <c r="N19" s="86"/>
      <c r="O19" s="79"/>
      <c r="P19" s="79"/>
    </row>
    <row r="20" customFormat="false" ht="15" hidden="false" customHeight="false" outlineLevel="0" collapsed="false">
      <c r="A20" s="84"/>
      <c r="B20" s="79"/>
      <c r="C20" s="79"/>
      <c r="D20" s="85"/>
      <c r="E20" s="79"/>
      <c r="F20" s="79"/>
      <c r="G20" s="79"/>
      <c r="H20" s="79"/>
      <c r="I20" s="79"/>
      <c r="J20" s="79"/>
      <c r="K20" s="79"/>
      <c r="L20" s="79"/>
      <c r="M20" s="79"/>
      <c r="N20" s="86"/>
      <c r="O20" s="79"/>
      <c r="P20" s="79"/>
    </row>
    <row r="21" customFormat="false" ht="15" hidden="false" customHeight="false" outlineLevel="0" collapsed="false">
      <c r="A21" s="84"/>
      <c r="B21" s="79"/>
      <c r="C21" s="79"/>
      <c r="D21" s="85"/>
      <c r="E21" s="79"/>
      <c r="F21" s="79"/>
      <c r="G21" s="79"/>
      <c r="H21" s="79"/>
      <c r="I21" s="79"/>
      <c r="J21" s="79"/>
      <c r="K21" s="79"/>
      <c r="L21" s="79"/>
      <c r="M21" s="79"/>
      <c r="N21" s="86"/>
      <c r="O21" s="79"/>
      <c r="P21" s="79"/>
    </row>
    <row r="22" customFormat="false" ht="15" hidden="false" customHeight="false" outlineLevel="0" collapsed="false">
      <c r="A22" s="84"/>
      <c r="B22" s="79"/>
      <c r="C22" s="79"/>
      <c r="D22" s="85"/>
      <c r="E22" s="79"/>
      <c r="F22" s="79"/>
      <c r="G22" s="79"/>
      <c r="H22" s="79"/>
      <c r="I22" s="79"/>
      <c r="J22" s="79"/>
      <c r="K22" s="79"/>
      <c r="L22" s="79"/>
      <c r="M22" s="79"/>
      <c r="N22" s="86"/>
      <c r="O22" s="79"/>
      <c r="P22" s="79"/>
    </row>
    <row r="23" customFormat="false" ht="15" hidden="false" customHeight="false" outlineLevel="0" collapsed="false">
      <c r="A23" s="84"/>
      <c r="B23" s="79"/>
      <c r="C23" s="79"/>
      <c r="D23" s="85"/>
      <c r="E23" s="79"/>
      <c r="F23" s="79"/>
      <c r="G23" s="79"/>
      <c r="H23" s="79"/>
      <c r="I23" s="79"/>
      <c r="J23" s="79"/>
      <c r="K23" s="79"/>
      <c r="L23" s="79"/>
      <c r="M23" s="79"/>
      <c r="N23" s="86"/>
      <c r="O23" s="79"/>
      <c r="P23" s="79"/>
    </row>
    <row r="24" customFormat="false" ht="15" hidden="false" customHeight="false" outlineLevel="0" collapsed="false">
      <c r="A24" s="84"/>
      <c r="B24" s="79"/>
      <c r="C24" s="79"/>
      <c r="D24" s="85"/>
      <c r="E24" s="79"/>
      <c r="F24" s="79"/>
      <c r="G24" s="79"/>
      <c r="H24" s="79"/>
      <c r="I24" s="79"/>
      <c r="J24" s="79"/>
      <c r="K24" s="79"/>
      <c r="L24" s="79"/>
      <c r="M24" s="79"/>
      <c r="N24" s="86"/>
      <c r="O24" s="79"/>
      <c r="P24" s="79"/>
    </row>
    <row r="25" customFormat="false" ht="15" hidden="false" customHeight="false" outlineLevel="0" collapsed="false">
      <c r="A25" s="84"/>
      <c r="B25" s="79"/>
      <c r="C25" s="79"/>
      <c r="D25" s="85"/>
      <c r="E25" s="79"/>
      <c r="F25" s="79"/>
      <c r="G25" s="79"/>
      <c r="H25" s="79"/>
      <c r="I25" s="79"/>
      <c r="J25" s="79"/>
      <c r="K25" s="79"/>
      <c r="L25" s="79"/>
      <c r="M25" s="79"/>
      <c r="N25" s="86"/>
      <c r="O25" s="79"/>
      <c r="P25" s="79"/>
    </row>
    <row r="26" customFormat="false" ht="15" hidden="false" customHeight="false" outlineLevel="0" collapsed="false">
      <c r="A26" s="84"/>
      <c r="B26" s="79"/>
      <c r="C26" s="79"/>
      <c r="D26" s="85"/>
      <c r="E26" s="79"/>
      <c r="F26" s="79"/>
      <c r="G26" s="79"/>
      <c r="H26" s="79"/>
      <c r="I26" s="79"/>
      <c r="J26" s="79"/>
      <c r="K26" s="79"/>
      <c r="L26" s="79"/>
      <c r="M26" s="79"/>
      <c r="N26" s="86"/>
      <c r="O26" s="79"/>
      <c r="P26" s="79"/>
    </row>
    <row r="27" customFormat="false" ht="15" hidden="false" customHeight="false" outlineLevel="0" collapsed="false">
      <c r="A27" s="84"/>
      <c r="B27" s="79"/>
      <c r="C27" s="79"/>
      <c r="D27" s="85"/>
      <c r="E27" s="79"/>
      <c r="F27" s="79"/>
      <c r="G27" s="79"/>
      <c r="H27" s="79"/>
      <c r="I27" s="79"/>
      <c r="J27" s="79"/>
      <c r="K27" s="79"/>
      <c r="L27" s="79"/>
      <c r="M27" s="79"/>
      <c r="N27" s="86"/>
      <c r="O27" s="79"/>
      <c r="P27" s="79"/>
    </row>
    <row r="28" customFormat="false" ht="15" hidden="false" customHeight="false" outlineLevel="0" collapsed="false">
      <c r="A28" s="84"/>
      <c r="B28" s="79"/>
      <c r="C28" s="79"/>
      <c r="D28" s="85"/>
      <c r="E28" s="79"/>
      <c r="F28" s="79"/>
      <c r="G28" s="79"/>
      <c r="H28" s="79"/>
      <c r="I28" s="79"/>
      <c r="J28" s="79"/>
      <c r="K28" s="79"/>
      <c r="L28" s="79"/>
      <c r="M28" s="79"/>
      <c r="N28" s="86"/>
      <c r="O28" s="79"/>
      <c r="P28" s="79"/>
    </row>
    <row r="29" customFormat="false" ht="15" hidden="false" customHeight="false" outlineLevel="0" collapsed="false">
      <c r="A29" s="84"/>
      <c r="B29" s="79"/>
      <c r="C29" s="79"/>
      <c r="D29" s="85"/>
      <c r="E29" s="79"/>
      <c r="F29" s="79"/>
      <c r="G29" s="79"/>
      <c r="H29" s="79"/>
      <c r="I29" s="79"/>
      <c r="J29" s="79"/>
      <c r="K29" s="79"/>
      <c r="L29" s="79"/>
      <c r="M29" s="79"/>
      <c r="N29" s="86"/>
      <c r="O29" s="79"/>
      <c r="P29" s="79"/>
    </row>
    <row r="30" customFormat="false" ht="15" hidden="false" customHeight="false" outlineLevel="0" collapsed="false">
      <c r="A30" s="84"/>
      <c r="B30" s="79"/>
      <c r="C30" s="79"/>
      <c r="D30" s="85"/>
      <c r="E30" s="79"/>
      <c r="F30" s="79"/>
      <c r="G30" s="79"/>
      <c r="H30" s="79"/>
      <c r="I30" s="79"/>
      <c r="J30" s="79"/>
      <c r="K30" s="79"/>
      <c r="L30" s="79"/>
      <c r="M30" s="79"/>
      <c r="N30" s="86"/>
      <c r="O30" s="79"/>
      <c r="P30" s="79"/>
    </row>
    <row r="31" customFormat="false" ht="15" hidden="false" customHeight="false" outlineLevel="0" collapsed="false">
      <c r="A31" s="84"/>
      <c r="B31" s="79"/>
      <c r="C31" s="79"/>
      <c r="D31" s="85"/>
      <c r="E31" s="79"/>
      <c r="F31" s="79"/>
      <c r="G31" s="79"/>
      <c r="H31" s="79"/>
      <c r="I31" s="79"/>
      <c r="J31" s="79"/>
      <c r="K31" s="79"/>
      <c r="L31" s="79"/>
      <c r="M31" s="79"/>
      <c r="N31" s="86"/>
      <c r="O31" s="79"/>
      <c r="P31" s="79"/>
    </row>
    <row r="32" customFormat="false" ht="15" hidden="false" customHeight="false" outlineLevel="0" collapsed="false">
      <c r="A32" s="84"/>
      <c r="B32" s="79"/>
      <c r="C32" s="79"/>
      <c r="D32" s="85"/>
      <c r="E32" s="79"/>
      <c r="F32" s="79"/>
      <c r="G32" s="79"/>
      <c r="H32" s="79"/>
      <c r="I32" s="79"/>
      <c r="J32" s="79"/>
      <c r="K32" s="79"/>
      <c r="L32" s="79"/>
      <c r="M32" s="79"/>
      <c r="N32" s="86"/>
      <c r="O32" s="79"/>
      <c r="P32" s="79"/>
    </row>
    <row r="33" customFormat="false" ht="15" hidden="false" customHeight="false" outlineLevel="0" collapsed="false">
      <c r="A33" s="84"/>
      <c r="B33" s="79"/>
      <c r="C33" s="79"/>
      <c r="D33" s="85"/>
      <c r="E33" s="79"/>
      <c r="F33" s="79"/>
      <c r="G33" s="79"/>
      <c r="H33" s="79"/>
      <c r="I33" s="79"/>
      <c r="J33" s="79"/>
      <c r="K33" s="79"/>
      <c r="L33" s="79"/>
      <c r="M33" s="79"/>
      <c r="N33" s="86"/>
      <c r="O33" s="79"/>
      <c r="P33" s="79"/>
    </row>
    <row r="34" customFormat="false" ht="15" hidden="false" customHeight="false" outlineLevel="0" collapsed="false">
      <c r="A34" s="84"/>
      <c r="B34" s="79"/>
      <c r="C34" s="79"/>
      <c r="D34" s="85"/>
      <c r="E34" s="79"/>
      <c r="F34" s="79"/>
      <c r="G34" s="79"/>
      <c r="H34" s="79"/>
      <c r="I34" s="79"/>
      <c r="J34" s="79"/>
      <c r="K34" s="79"/>
      <c r="L34" s="79"/>
      <c r="M34" s="79"/>
      <c r="N34" s="86"/>
      <c r="O34" s="79"/>
      <c r="P34" s="79"/>
    </row>
    <row r="35" customFormat="false" ht="15" hidden="false" customHeight="false" outlineLevel="0" collapsed="false">
      <c r="A35" s="84"/>
      <c r="B35" s="79"/>
      <c r="C35" s="79"/>
      <c r="D35" s="85"/>
      <c r="E35" s="79"/>
      <c r="F35" s="79"/>
      <c r="G35" s="79"/>
      <c r="H35" s="79"/>
      <c r="I35" s="79"/>
      <c r="J35" s="79"/>
      <c r="K35" s="79"/>
      <c r="L35" s="79"/>
      <c r="M35" s="79"/>
      <c r="N35" s="86"/>
      <c r="O35" s="79"/>
      <c r="P35" s="79"/>
    </row>
    <row r="36" customFormat="false" ht="15" hidden="false" customHeight="false" outlineLevel="0" collapsed="false">
      <c r="A36" s="84"/>
      <c r="B36" s="79"/>
      <c r="C36" s="79"/>
      <c r="D36" s="85"/>
      <c r="E36" s="79"/>
      <c r="F36" s="79"/>
      <c r="G36" s="79"/>
      <c r="H36" s="79"/>
      <c r="I36" s="79"/>
      <c r="J36" s="79"/>
      <c r="K36" s="79"/>
      <c r="L36" s="79"/>
      <c r="M36" s="79"/>
      <c r="N36" s="86"/>
      <c r="O36" s="79"/>
      <c r="P36" s="79"/>
    </row>
    <row r="37" customFormat="false" ht="15" hidden="false" customHeight="false" outlineLevel="0" collapsed="false">
      <c r="A37" s="84"/>
      <c r="B37" s="79"/>
      <c r="C37" s="79"/>
      <c r="D37" s="85"/>
      <c r="E37" s="79"/>
      <c r="F37" s="79"/>
      <c r="G37" s="79"/>
      <c r="H37" s="79"/>
      <c r="I37" s="79"/>
      <c r="J37" s="79"/>
      <c r="K37" s="79"/>
      <c r="L37" s="79"/>
      <c r="M37" s="79"/>
      <c r="N37" s="86"/>
      <c r="O37" s="79"/>
      <c r="P37" s="79"/>
    </row>
    <row r="38" customFormat="false" ht="15" hidden="false" customHeight="false" outlineLevel="0" collapsed="false">
      <c r="A38" s="84"/>
      <c r="B38" s="79"/>
      <c r="C38" s="79"/>
      <c r="D38" s="85"/>
      <c r="E38" s="79"/>
      <c r="F38" s="79"/>
      <c r="G38" s="79"/>
      <c r="H38" s="79"/>
      <c r="I38" s="79"/>
      <c r="J38" s="79"/>
      <c r="K38" s="79"/>
      <c r="L38" s="79"/>
      <c r="M38" s="79"/>
      <c r="N38" s="86"/>
      <c r="O38" s="79"/>
      <c r="P38" s="79"/>
    </row>
    <row r="39" customFormat="false" ht="15" hidden="false" customHeight="false" outlineLevel="0" collapsed="false">
      <c r="A39" s="84"/>
      <c r="B39" s="79"/>
      <c r="C39" s="79"/>
      <c r="D39" s="85"/>
      <c r="E39" s="79"/>
      <c r="F39" s="79"/>
      <c r="G39" s="79"/>
      <c r="H39" s="79"/>
      <c r="I39" s="79"/>
      <c r="J39" s="79"/>
      <c r="K39" s="79"/>
      <c r="L39" s="79"/>
      <c r="M39" s="79"/>
      <c r="N39" s="86"/>
      <c r="O39" s="79"/>
      <c r="P39" s="79"/>
    </row>
    <row r="40" customFormat="false" ht="15" hidden="false" customHeight="false" outlineLevel="0" collapsed="false">
      <c r="A40" s="84"/>
      <c r="B40" s="79"/>
      <c r="C40" s="79"/>
      <c r="D40" s="85"/>
      <c r="E40" s="79"/>
      <c r="F40" s="79"/>
      <c r="G40" s="79"/>
      <c r="H40" s="79"/>
      <c r="I40" s="79"/>
      <c r="J40" s="79"/>
      <c r="K40" s="79"/>
      <c r="L40" s="79"/>
      <c r="M40" s="79"/>
      <c r="N40" s="86"/>
      <c r="O40" s="79"/>
      <c r="P40" s="79"/>
    </row>
    <row r="41" customFormat="false" ht="15" hidden="false" customHeight="false" outlineLevel="0" collapsed="false">
      <c r="A41" s="84"/>
      <c r="B41" s="79"/>
      <c r="C41" s="79"/>
      <c r="D41" s="85"/>
      <c r="E41" s="79"/>
      <c r="F41" s="79"/>
      <c r="G41" s="79"/>
      <c r="H41" s="79"/>
      <c r="I41" s="79"/>
      <c r="J41" s="79"/>
      <c r="K41" s="79"/>
      <c r="L41" s="79"/>
      <c r="M41" s="79"/>
      <c r="N41" s="86"/>
      <c r="O41" s="79"/>
      <c r="P41" s="79"/>
    </row>
    <row r="42" customFormat="false" ht="15" hidden="false" customHeight="false" outlineLevel="0" collapsed="false">
      <c r="A42" s="84"/>
      <c r="B42" s="79"/>
      <c r="C42" s="79"/>
      <c r="D42" s="85"/>
      <c r="E42" s="79"/>
      <c r="F42" s="79"/>
      <c r="G42" s="79"/>
      <c r="H42" s="79"/>
      <c r="I42" s="79"/>
      <c r="J42" s="79"/>
      <c r="K42" s="79"/>
      <c r="L42" s="79"/>
      <c r="M42" s="79"/>
      <c r="N42" s="86"/>
      <c r="O42" s="79"/>
      <c r="P42" s="79"/>
    </row>
    <row r="43" customFormat="false" ht="15" hidden="false" customHeight="false" outlineLevel="0" collapsed="false">
      <c r="A43" s="84"/>
      <c r="B43" s="79"/>
      <c r="C43" s="79"/>
      <c r="D43" s="85"/>
      <c r="E43" s="79"/>
      <c r="F43" s="79"/>
      <c r="G43" s="79"/>
      <c r="H43" s="79"/>
      <c r="I43" s="79"/>
      <c r="J43" s="79"/>
      <c r="K43" s="79"/>
      <c r="L43" s="79"/>
      <c r="M43" s="79"/>
      <c r="N43" s="86"/>
      <c r="O43" s="79"/>
      <c r="P43" s="79"/>
    </row>
    <row r="44" customFormat="false" ht="15" hidden="false" customHeight="false" outlineLevel="0" collapsed="false">
      <c r="A44" s="84"/>
      <c r="B44" s="79"/>
      <c r="C44" s="79"/>
      <c r="D44" s="85"/>
      <c r="E44" s="79"/>
      <c r="F44" s="79"/>
      <c r="G44" s="79"/>
      <c r="H44" s="79"/>
      <c r="I44" s="79"/>
      <c r="J44" s="79"/>
      <c r="K44" s="79"/>
      <c r="L44" s="79"/>
      <c r="M44" s="79"/>
      <c r="N44" s="86"/>
      <c r="O44" s="79"/>
      <c r="P44" s="79"/>
    </row>
    <row r="45" customFormat="false" ht="15" hidden="false" customHeight="false" outlineLevel="0" collapsed="false">
      <c r="A45" s="84"/>
      <c r="B45" s="79"/>
      <c r="C45" s="79"/>
      <c r="D45" s="85"/>
      <c r="E45" s="79"/>
      <c r="F45" s="79"/>
      <c r="G45" s="79"/>
      <c r="H45" s="79"/>
      <c r="I45" s="79"/>
      <c r="J45" s="79"/>
      <c r="K45" s="79"/>
      <c r="L45" s="79"/>
      <c r="M45" s="79"/>
      <c r="N45" s="86"/>
      <c r="O45" s="79"/>
      <c r="P45" s="79"/>
    </row>
    <row r="48" customFormat="false" ht="15" hidden="false" customHeight="false" outlineLevel="0" collapsed="false">
      <c r="A48" s="63" t="s">
        <v>420</v>
      </c>
      <c r="B48" s="6"/>
      <c r="C48" s="6"/>
      <c r="D48" s="6"/>
      <c r="E48" s="6"/>
      <c r="F48" s="6"/>
      <c r="G48" s="6"/>
      <c r="H48" s="6"/>
      <c r="I48" s="6"/>
      <c r="J48" s="6"/>
      <c r="K48" s="6"/>
      <c r="L48" s="6"/>
      <c r="M48" s="6"/>
      <c r="N48" s="6"/>
      <c r="O48" s="6"/>
      <c r="P48" s="6"/>
    </row>
    <row r="49" customFormat="false" ht="15" hidden="false" customHeight="false" outlineLevel="0" collapsed="false">
      <c r="A49" s="87" t="s">
        <v>16</v>
      </c>
      <c r="B49" s="88" t="s">
        <v>421</v>
      </c>
      <c r="C49" s="88"/>
      <c r="D49" s="88"/>
      <c r="E49" s="88"/>
      <c r="F49" s="88"/>
      <c r="G49" s="88"/>
      <c r="H49" s="88"/>
      <c r="I49" s="88"/>
      <c r="J49" s="88"/>
      <c r="K49" s="88"/>
      <c r="L49" s="88"/>
      <c r="M49" s="88"/>
      <c r="N49" s="88"/>
      <c r="O49" s="88"/>
      <c r="P49" s="88"/>
    </row>
    <row r="50" customFormat="false" ht="15" hidden="false" customHeight="false" outlineLevel="0" collapsed="false">
      <c r="A50" s="87" t="s">
        <v>16</v>
      </c>
      <c r="B50" s="88" t="s">
        <v>422</v>
      </c>
      <c r="C50" s="88"/>
      <c r="D50" s="88"/>
      <c r="E50" s="88"/>
      <c r="F50" s="88"/>
      <c r="G50" s="88"/>
      <c r="H50" s="88"/>
      <c r="I50" s="88"/>
      <c r="J50" s="88"/>
      <c r="K50" s="88"/>
      <c r="L50" s="88"/>
      <c r="M50" s="88"/>
      <c r="N50" s="88"/>
      <c r="O50" s="88"/>
      <c r="P50" s="88"/>
    </row>
    <row r="51" customFormat="false" ht="15" hidden="false" customHeight="false" outlineLevel="0" collapsed="false">
      <c r="A51" s="87" t="s">
        <v>16</v>
      </c>
      <c r="B51" s="88" t="s">
        <v>423</v>
      </c>
      <c r="C51" s="88"/>
      <c r="D51" s="88"/>
      <c r="E51" s="88"/>
      <c r="F51" s="88"/>
      <c r="G51" s="88"/>
      <c r="H51" s="88"/>
      <c r="I51" s="88"/>
      <c r="J51" s="88"/>
      <c r="K51" s="88"/>
      <c r="L51" s="88"/>
      <c r="M51" s="88"/>
      <c r="N51" s="88"/>
      <c r="O51" s="88"/>
      <c r="P51" s="88"/>
    </row>
    <row r="52" customFormat="false" ht="15" hidden="false" customHeight="false" outlineLevel="0" collapsed="false">
      <c r="A52" s="87" t="s">
        <v>16</v>
      </c>
      <c r="B52" s="88" t="s">
        <v>424</v>
      </c>
      <c r="C52" s="88"/>
      <c r="D52" s="88"/>
      <c r="E52" s="88"/>
      <c r="F52" s="88"/>
      <c r="G52" s="88"/>
      <c r="H52" s="88"/>
      <c r="I52" s="88"/>
      <c r="J52" s="88"/>
      <c r="K52" s="88"/>
      <c r="L52" s="88"/>
      <c r="M52" s="88"/>
      <c r="N52" s="88"/>
      <c r="O52" s="88"/>
      <c r="P52" s="88"/>
    </row>
    <row r="53" customFormat="false" ht="15" hidden="false" customHeight="false" outlineLevel="0" collapsed="false">
      <c r="A53" s="87" t="s">
        <v>16</v>
      </c>
      <c r="B53" s="88" t="s">
        <v>425</v>
      </c>
      <c r="C53" s="88"/>
      <c r="D53" s="88"/>
      <c r="E53" s="88"/>
      <c r="F53" s="88"/>
      <c r="G53" s="88"/>
      <c r="H53" s="88"/>
      <c r="I53" s="88"/>
      <c r="J53" s="88"/>
      <c r="K53" s="88"/>
      <c r="L53" s="88"/>
      <c r="M53" s="88"/>
      <c r="N53" s="88"/>
      <c r="O53" s="88"/>
      <c r="P53" s="88"/>
    </row>
    <row r="54" customFormat="false" ht="15" hidden="false" customHeight="false" outlineLevel="0" collapsed="false">
      <c r="A54" s="87" t="s">
        <v>16</v>
      </c>
      <c r="B54" s="88" t="s">
        <v>426</v>
      </c>
      <c r="C54" s="88"/>
      <c r="D54" s="88"/>
      <c r="E54" s="88"/>
      <c r="F54" s="88"/>
      <c r="G54" s="88"/>
      <c r="H54" s="88"/>
      <c r="I54" s="88"/>
      <c r="J54" s="88"/>
      <c r="K54" s="88"/>
      <c r="L54" s="88"/>
      <c r="M54" s="88"/>
      <c r="N54" s="88"/>
      <c r="O54" s="88"/>
      <c r="P54" s="88"/>
    </row>
  </sheetData>
  <mergeCells count="6">
    <mergeCell ref="B49:P49"/>
    <mergeCell ref="B50:P50"/>
    <mergeCell ref="B51:P51"/>
    <mergeCell ref="B52:P52"/>
    <mergeCell ref="B53:P53"/>
    <mergeCell ref="B54:P54"/>
  </mergeCells>
  <conditionalFormatting sqref="D6:D45">
    <cfRule type="expression" priority="2" aboveAverage="0" equalAverage="0" bottom="0" percent="0" rank="0" text="" dxfId="0">
      <formula>$D6=1</formula>
    </cfRule>
    <cfRule type="expression" priority="3" aboveAverage="0" equalAverage="0" bottom="0" percent="0" rank="0" text="" dxfId="1">
      <formula>$D6=2</formula>
    </cfRule>
    <cfRule type="expression" priority="4" aboveAverage="0" equalAverage="0" bottom="0" percent="0" rank="0" text="" dxfId="2">
      <formula>$D6=3</formula>
    </cfRule>
    <cfRule type="expression" priority="5" aboveAverage="0" equalAverage="0" bottom="0" percent="0" rank="0" text="" dxfId="3">
      <formula>$D6=4</formula>
    </cfRule>
    <cfRule type="expression" priority="6" aboveAverage="0" equalAverage="0" bottom="0" percent="0" rank="0" text="" dxfId="4">
      <formula>$D6=5</formula>
    </cfRule>
  </conditionalFormatting>
  <conditionalFormatting sqref="O6:O45">
    <cfRule type="expression" priority="7" aboveAverage="0" equalAverage="0" bottom="0" percent="0" rank="0" text="" dxfId="11">
      <formula>O6="High"</formula>
    </cfRule>
    <cfRule type="expression" priority="8" aboveAverage="0" equalAverage="0" bottom="0" percent="0" rank="0" text="" dxfId="13">
      <formula>O6="Medium"</formula>
    </cfRule>
  </conditionalFormatting>
  <dataValidations count="4">
    <dataValidation allowBlank="true" errorStyle="stop" operator="between" showDropDown="false" showErrorMessage="false" showInputMessage="false" sqref="B6:B45" type="list">
      <formula1>"Meta,LinkedIn,Meta + LinkedIn,TikTok,Google / YouTube,Other"</formula1>
      <formula2>0</formula2>
    </dataValidation>
    <dataValidation allowBlank="true" errorStyle="stop" operator="between" showDropDown="false" showErrorMessage="false" showInputMessage="false" sqref="C6:C45" type="list">
      <formula1>"Saved (targeting),Saved (interests),Saved (location),Matched (company list),Customer list,Custom (retargeting),Custom (engagement),Custom (video),Lookalike,Predictive"</formula1>
      <formula2>0</formula2>
    </dataValidation>
    <dataValidation allowBlank="true" errorStyle="stop" operator="between" showDropDown="false" showErrorMessage="false" showInputMessage="false" sqref="D6:D45" type="list">
      <formula1>"1,2,3,4,5"</formula1>
      <formula2>0</formula2>
    </dataValidation>
    <dataValidation allowBlank="true" errorStyle="stop" operator="between" showDropDown="false" showErrorMessage="false" showInputMessage="false" sqref="O6:O45" type="list">
      <formula1>"High,Medium,Low,Paused"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DC640"/>
    <pageSetUpPr fitToPage="true"/>
  </sheetPr>
  <dimension ref="B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00"/>
    <col collapsed="false" customWidth="true" hidden="false" outlineLevel="0" max="4" min="4" style="0" width="3"/>
    <col collapsed="false" customWidth="true" hidden="false" outlineLevel="0" max="8" min="6" style="0" width="24"/>
  </cols>
  <sheetData>
    <row r="1" customFormat="false" ht="22.05" hidden="false" customHeight="false" outlineLevel="0" collapsed="false">
      <c r="B1" s="55" t="s">
        <v>427</v>
      </c>
    </row>
    <row r="2" customFormat="false" ht="15" hidden="false" customHeight="false" outlineLevel="0" collapsed="false">
      <c r="B2" s="56" t="s">
        <v>428</v>
      </c>
    </row>
    <row r="4" customFormat="false" ht="25.5" hidden="false" customHeight="true" outlineLevel="0" collapsed="false">
      <c r="B4" s="89" t="s">
        <v>429</v>
      </c>
      <c r="C4" s="79" t="s">
        <v>430</v>
      </c>
      <c r="F4" s="58" t="s">
        <v>266</v>
      </c>
      <c r="G4" s="59" t="s">
        <v>431</v>
      </c>
      <c r="H4" s="59" t="s">
        <v>432</v>
      </c>
    </row>
    <row r="5" customFormat="false" ht="24" hidden="false" customHeight="true" outlineLevel="0" collapsed="false">
      <c r="B5" s="89" t="s">
        <v>433</v>
      </c>
      <c r="C5" s="79" t="s">
        <v>434</v>
      </c>
      <c r="F5" s="90" t="s">
        <v>247</v>
      </c>
      <c r="G5" s="90" t="s">
        <v>435</v>
      </c>
      <c r="H5" s="90" t="s">
        <v>436</v>
      </c>
    </row>
    <row r="6" customFormat="false" ht="24" hidden="false" customHeight="true" outlineLevel="0" collapsed="false">
      <c r="B6" s="89" t="s">
        <v>60</v>
      </c>
      <c r="C6" s="85" t="n">
        <v>1</v>
      </c>
      <c r="F6" s="90" t="s">
        <v>278</v>
      </c>
      <c r="G6" s="90" t="s">
        <v>437</v>
      </c>
      <c r="H6" s="90" t="s">
        <v>436</v>
      </c>
    </row>
    <row r="7" customFormat="false" ht="24" hidden="false" customHeight="true" outlineLevel="0" collapsed="false">
      <c r="B7" s="89" t="s">
        <v>438</v>
      </c>
      <c r="C7" s="79" t="s">
        <v>72</v>
      </c>
      <c r="F7" s="90" t="s">
        <v>282</v>
      </c>
      <c r="G7" s="90" t="s">
        <v>439</v>
      </c>
      <c r="H7" s="90" t="s">
        <v>440</v>
      </c>
    </row>
    <row r="8" customFormat="false" ht="24" hidden="false" customHeight="true" outlineLevel="0" collapsed="false">
      <c r="B8" s="89" t="s">
        <v>441</v>
      </c>
      <c r="C8" s="79" t="s">
        <v>73</v>
      </c>
      <c r="F8" s="90" t="s">
        <v>285</v>
      </c>
      <c r="G8" s="90" t="s">
        <v>442</v>
      </c>
      <c r="H8" s="90" t="s">
        <v>443</v>
      </c>
    </row>
    <row r="9" customFormat="false" ht="24" hidden="false" customHeight="true" outlineLevel="0" collapsed="false">
      <c r="B9" s="89" t="s">
        <v>266</v>
      </c>
      <c r="C9" s="79" t="s">
        <v>247</v>
      </c>
      <c r="F9" s="90" t="s">
        <v>293</v>
      </c>
      <c r="G9" s="90" t="s">
        <v>444</v>
      </c>
      <c r="H9" s="90" t="s">
        <v>445</v>
      </c>
    </row>
    <row r="10" customFormat="false" ht="24" hidden="false" customHeight="true" outlineLevel="0" collapsed="false">
      <c r="B10" s="89" t="s">
        <v>446</v>
      </c>
      <c r="C10" s="79" t="s">
        <v>75</v>
      </c>
      <c r="F10" s="90" t="s">
        <v>297</v>
      </c>
      <c r="G10" s="90" t="s">
        <v>447</v>
      </c>
      <c r="H10" s="90" t="s">
        <v>448</v>
      </c>
    </row>
    <row r="11" customFormat="false" ht="24" hidden="false" customHeight="true" outlineLevel="0" collapsed="false">
      <c r="B11" s="89" t="s">
        <v>449</v>
      </c>
      <c r="C11" s="79" t="s">
        <v>450</v>
      </c>
      <c r="F11" s="90" t="s">
        <v>302</v>
      </c>
      <c r="G11" s="90" t="s">
        <v>451</v>
      </c>
      <c r="H11" s="90" t="s">
        <v>440</v>
      </c>
    </row>
    <row r="12" customFormat="false" ht="24" hidden="false" customHeight="true" outlineLevel="0" collapsed="false">
      <c r="B12" s="89" t="s">
        <v>452</v>
      </c>
      <c r="C12" s="79" t="s">
        <v>78</v>
      </c>
      <c r="F12" s="90" t="s">
        <v>304</v>
      </c>
      <c r="G12" s="90" t="s">
        <v>453</v>
      </c>
      <c r="H12" s="90" t="s">
        <v>454</v>
      </c>
    </row>
    <row r="13" customFormat="false" ht="30" hidden="false" customHeight="true" outlineLevel="0" collapsed="false">
      <c r="B13" s="89" t="s">
        <v>455</v>
      </c>
      <c r="C13" s="79" t="s">
        <v>456</v>
      </c>
      <c r="F13" s="90" t="s">
        <v>305</v>
      </c>
      <c r="G13" s="90" t="s">
        <v>457</v>
      </c>
      <c r="H13" s="90" t="s">
        <v>458</v>
      </c>
    </row>
    <row r="14" customFormat="false" ht="24" hidden="false" customHeight="true" outlineLevel="0" collapsed="false">
      <c r="B14" s="89" t="s">
        <v>459</v>
      </c>
      <c r="C14" s="79" t="s">
        <v>460</v>
      </c>
      <c r="F14" s="90" t="s">
        <v>288</v>
      </c>
      <c r="G14" s="90" t="s">
        <v>461</v>
      </c>
      <c r="H14" s="90" t="s">
        <v>458</v>
      </c>
    </row>
    <row r="15" customFormat="false" ht="24" hidden="false" customHeight="true" outlineLevel="0" collapsed="false">
      <c r="B15" s="89" t="s">
        <v>462</v>
      </c>
      <c r="C15" s="79" t="s">
        <v>463</v>
      </c>
      <c r="F15" s="90" t="s">
        <v>306</v>
      </c>
      <c r="G15" s="90" t="s">
        <v>464</v>
      </c>
      <c r="H15" s="90" t="s">
        <v>458</v>
      </c>
    </row>
    <row r="16" customFormat="false" ht="15" hidden="false" customHeight="false" outlineLevel="0" collapsed="false">
      <c r="C16" s="91" t="str">
        <f aca="false">IFERROR("Goal: "&amp;SUBSTITUTE(IFERROR(TRIM(SUBSTITUTE(INDEX('Strategy Builder'!$B$5:$B$164,MATCH(C6,'Strategy Builder'!$A$5:$A$164,0))&amp;"",CHAR(10)," ")),""),CHAR(10)," "),"")</f>
        <v>Goal: Drive inquiries from high-intent, IDEAL prospects (Book meetings)</v>
      </c>
    </row>
    <row r="18" customFormat="false" ht="15" hidden="false" customHeight="false" outlineLevel="0" collapsed="false">
      <c r="B18" s="63" t="s">
        <v>465</v>
      </c>
      <c r="C18" s="6"/>
    </row>
    <row r="19" customFormat="false" ht="210" hidden="false" customHeight="true" outlineLevel="0" collapsed="false">
      <c r="B19" s="92" t="str">
        <f aca="false">"Act as a social media copywriter for "&amp;C4&amp;" ("&amp;C5&amp;"). Write 3 different versions of a "&amp;C9&amp;" "&amp;LOWER(C11)&amp;" post."&amp;CHAR(10)&amp;CHAR(10)&amp;"Goal: "&amp;SUBSTITUTE(IFERROR(TRIM(SUBSTITUTE(INDEX('Strategy Builder'!$B$5:$B$164,MATCH(C6,'Strategy Builder'!$A$5:$A$164,0))&amp;"",CHAR(10)," ")),""),CHAR(10)," ")&amp;CHAR(10)&amp;"Strategy: "&amp;C7&amp;CHAR(10)&amp;"Topic: "&amp;C8&amp;CHAR(10)&amp;"Audience: "&amp;C10&amp;CHAR(10)&amp;"Call to action: "&amp;C12&amp;CHAR(10)&amp;"Details to use: "&amp;C13&amp;CHAR(10)&amp;CHAR(10)&amp;"Rules: Tone is "&amp;C14&amp;". Avoid: "&amp;C15&amp;". "&amp;IFERROR(INDEX($G$5:$G$15,MATCH($C$9,$F$5:$F$15,0)),"")&amp;" Hashtags: "&amp;IFERROR(INDEX($H$5:$H$15,MATCH($C$9,$F$5:$F$15,0)),"")&amp;". Start with a hook that stops the scroll. Write like a real person, not a brand. Give each version a different hook."&amp;CHAR(10)&amp;CHAR(10)&amp;"Then give me: a suggested visual, alt text for the image, and the best version with a one-line reason why."</f>
        <v>Act as a social media copywriter for NP Connect (Marketing consulting and outsourced CMO services for small businesses). Write 3 different versions of a LinkedIn (personal) carousel post.
Goal: Drive inquiries from high-intent, IDEAL prospects (Book meetings)
Strategy: Show off previous work
Topic: Case studies (SAR: situation, action, result)
Audience: Business owners and marketing managers
Call to action: Book a free digital assessment
Details to use: Local manufacturer. Website got 3 leads a month. We rebuilt the site and ran LinkedIn ads. 19 leads in 90 days.
Rules: Tone is Friendly, direct, a little funny, no jargon. Avoid: Hype, buzzwords, long dashes, more than 3 hashtags. Hook in the first 2 lines. 150 to 300 words. Hashtags: 0 to 3. Start with a hook that stops the scroll. Write like a real person, not a brand. Give each version a different hook.
Then give me: a suggested visual, alt text for the image, and the best version with a one-line reason why.</v>
      </c>
      <c r="C19" s="92"/>
    </row>
    <row r="21" customFormat="false" ht="15" hidden="false" customHeight="false" outlineLevel="0" collapsed="false">
      <c r="B21" s="63" t="s">
        <v>466</v>
      </c>
      <c r="C21" s="6"/>
    </row>
    <row r="22" customFormat="false" ht="79.5" hidden="false" customHeight="true" outlineLevel="0" collapsed="false">
      <c r="B22" s="92" t="str">
        <f aca="false">"Turn this into a 30 to 45 second vertical video script for "&amp;C9&amp;" for "&amp;C4&amp;". Topic: "&amp;C8&amp;". Audience: "&amp;C10&amp;". Details: "&amp;C13&amp;". Give me: a hook for the first 2 seconds, 3 to 5 short scenes with what to say and what to show, on-screen text for each scene, and an ending that says: "&amp;C12&amp;". Tone: "&amp;C14&amp;"."</f>
        <v>Turn this into a 30 to 45 second vertical video script for LinkedIn (personal) for NP Connect. Topic: Case studies (SAR: situation, action, result). Audience: Business owners and marketing managers. Details: Local manufacturer. Website got 3 leads a month. We rebuilt the site and ran LinkedIn ads. 19 leads in 90 days.. Give me: a hook for the first 2 seconds, 3 to 5 short scenes with what to say and what to show, on-screen text for each scene, and an ending that says: Book a free digital assessment. Tone: Friendly, direct, a little funny, no jargon.</v>
      </c>
      <c r="C22" s="92"/>
    </row>
    <row r="24" customFormat="false" ht="15" hidden="false" customHeight="false" outlineLevel="0" collapsed="false">
      <c r="B24" s="63" t="s">
        <v>467</v>
      </c>
      <c r="C24" s="6"/>
    </row>
    <row r="25" customFormat="false" ht="63.75" hidden="false" customHeight="true" outlineLevel="0" collapsed="false">
      <c r="B25" s="92" t="str">
        <f aca="false">"Give me 10 social post ideas for "&amp;C4&amp;" that support this goal: "&amp;SUBSTITUTE(IFERROR(TRIM(SUBSTITUTE(INDEX('Strategy Builder'!$B$5:$B$164,MATCH(C6,'Strategy Builder'!$A$5:$A$164,0))&amp;"",CHAR(10)," ")),""),CHAR(10)," ")&amp;". Strategy: "&amp;C7&amp;". Audience: "&amp;C10&amp;". For each idea give a hook, the best format and one sentence on why it would work. Make at least 2 of them fun or unexpected."</f>
        <v>Give me 10 social post ideas for NP Connect that support this goal: Drive inquiries from high-intent, IDEAL prospects (Book meetings). Strategy: Show off previous work. Audience: Business owners and marketing managers. For each idea give a hook, the best format and one sentence on why it would work. Make at least 2 of them fun or unexpected.</v>
      </c>
      <c r="C25" s="92"/>
    </row>
    <row r="27" customFormat="false" ht="15" hidden="false" customHeight="false" outlineLevel="0" collapsed="false">
      <c r="B27" s="63" t="s">
        <v>468</v>
      </c>
      <c r="C27" s="6"/>
    </row>
    <row r="28" customFormat="false" ht="15" hidden="false" customHeight="false" outlineLevel="0" collapsed="false">
      <c r="B28" s="93" t="s">
        <v>469</v>
      </c>
      <c r="C28" s="54" t="s">
        <v>470</v>
      </c>
    </row>
    <row r="29" customFormat="false" ht="15" hidden="false" customHeight="false" outlineLevel="0" collapsed="false">
      <c r="B29" s="93" t="s">
        <v>469</v>
      </c>
      <c r="C29" s="54" t="s">
        <v>471</v>
      </c>
    </row>
    <row r="30" customFormat="false" ht="15" hidden="false" customHeight="false" outlineLevel="0" collapsed="false">
      <c r="B30" s="93" t="s">
        <v>469</v>
      </c>
      <c r="C30" s="54" t="s">
        <v>472</v>
      </c>
    </row>
    <row r="31" customFormat="false" ht="15" hidden="false" customHeight="false" outlineLevel="0" collapsed="false">
      <c r="B31" s="93" t="s">
        <v>469</v>
      </c>
      <c r="C31" s="54" t="s">
        <v>473</v>
      </c>
    </row>
    <row r="32" customFormat="false" ht="15" hidden="false" customHeight="false" outlineLevel="0" collapsed="false">
      <c r="B32" s="93" t="s">
        <v>469</v>
      </c>
      <c r="C32" s="54" t="s">
        <v>474</v>
      </c>
    </row>
    <row r="33" customFormat="false" ht="15" hidden="false" customHeight="false" outlineLevel="0" collapsed="false">
      <c r="B33" s="93" t="s">
        <v>469</v>
      </c>
      <c r="C33" s="54" t="s">
        <v>475</v>
      </c>
    </row>
    <row r="34" customFormat="false" ht="15" hidden="false" customHeight="false" outlineLevel="0" collapsed="false">
      <c r="B34" s="93" t="s">
        <v>469</v>
      </c>
      <c r="C34" s="54" t="s">
        <v>476</v>
      </c>
    </row>
  </sheetData>
  <mergeCells count="3">
    <mergeCell ref="B19:C19"/>
    <mergeCell ref="B22:C22"/>
    <mergeCell ref="B25:C25"/>
  </mergeCells>
  <dataValidations count="5">
    <dataValidation allowBlank="true" errorStyle="stop" operator="between" showDropDown="false" showErrorMessage="false" showInputMessage="false" sqref="C6" type="list">
      <formula1>"1,2,3,4,5"</formula1>
      <formula2>0</formula2>
    </dataValidation>
    <dataValidation allowBlank="true" errorStyle="stop" operator="between" showDropDown="false" showErrorMessage="false" showInputMessage="false" sqref="C7" type="list">
      <formula1>'Strategy Builder'!$C$5:$C$164</formula1>
      <formula2>0</formula2>
    </dataValidation>
    <dataValidation allowBlank="true" errorStyle="stop" operator="between" showDropDown="false" showErrorMessage="false" showInputMessage="false" sqref="C8" type="list">
      <formula1>'Strategy Builder'!$D$5:$D$164</formula1>
      <formula2>0</formula2>
    </dataValidation>
    <dataValidation allowBlank="true" errorStyle="stop" operator="between" showDropDown="false" showErrorMessage="false" showInputMessage="false" sqref="C9" type="list">
      <formula1>$F$5:$F$15</formula1>
      <formula2>0</formula2>
    </dataValidation>
    <dataValidation allowBlank="true" errorStyle="stop" operator="between" showDropDown="false" showErrorMessage="false" showInputMessage="false" sqref="C11" type="list">
      <formula1>"Carousel,Short video script,Text post,Photo + caption,Document (PDF) post,Story,Poll,Ad"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G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4"/>
    <col collapsed="false" customWidth="true" hidden="false" outlineLevel="0" max="3" min="3" style="0" width="50"/>
    <col collapsed="false" customWidth="true" hidden="false" outlineLevel="0" max="4" min="4" style="0" width="56"/>
    <col collapsed="false" customWidth="true" hidden="false" outlineLevel="0" max="5" min="5" style="0" width="24"/>
    <col collapsed="false" customWidth="true" hidden="false" outlineLevel="0" max="7" min="6" style="0" width="12"/>
  </cols>
  <sheetData>
    <row r="1" customFormat="false" ht="22.05" hidden="false" customHeight="false" outlineLevel="0" collapsed="false">
      <c r="A1" s="55" t="s">
        <v>477</v>
      </c>
    </row>
    <row r="2" customFormat="false" ht="15" hidden="false" customHeight="false" outlineLevel="0" collapsed="false">
      <c r="A2" s="56" t="s">
        <v>478</v>
      </c>
    </row>
    <row r="3" customFormat="false" ht="15" hidden="false" customHeight="false" outlineLevel="0" collapsed="false">
      <c r="A3" s="94" t="s">
        <v>479</v>
      </c>
    </row>
    <row r="5" customFormat="false" ht="30" hidden="false" customHeight="true" outlineLevel="0" collapsed="false">
      <c r="A5" s="58" t="s">
        <v>480</v>
      </c>
      <c r="B5" s="59" t="s">
        <v>481</v>
      </c>
      <c r="C5" s="59" t="s">
        <v>482</v>
      </c>
      <c r="D5" s="59" t="s">
        <v>483</v>
      </c>
      <c r="E5" s="59" t="s">
        <v>484</v>
      </c>
      <c r="F5" s="59" t="s">
        <v>271</v>
      </c>
      <c r="G5" s="59" t="s">
        <v>485</v>
      </c>
    </row>
    <row r="6" customFormat="false" ht="103.5" hidden="false" customHeight="true" outlineLevel="0" collapsed="false">
      <c r="A6" s="79" t="s">
        <v>486</v>
      </c>
      <c r="B6" s="79" t="s">
        <v>487</v>
      </c>
      <c r="C6" s="79" t="s">
        <v>488</v>
      </c>
      <c r="D6" s="79" t="s">
        <v>489</v>
      </c>
      <c r="E6" s="79" t="s">
        <v>490</v>
      </c>
      <c r="F6" s="80" t="s">
        <v>281</v>
      </c>
      <c r="G6" s="95" t="n">
        <v>46266</v>
      </c>
    </row>
    <row r="7" customFormat="false" ht="61.5" hidden="false" customHeight="true" outlineLevel="0" collapsed="false">
      <c r="A7" s="79" t="s">
        <v>491</v>
      </c>
      <c r="B7" s="79" t="s">
        <v>492</v>
      </c>
      <c r="C7" s="79" t="s">
        <v>493</v>
      </c>
      <c r="D7" s="79" t="s">
        <v>494</v>
      </c>
      <c r="E7" s="79" t="s">
        <v>495</v>
      </c>
      <c r="F7" s="80" t="s">
        <v>281</v>
      </c>
      <c r="G7" s="95" t="n">
        <v>46266</v>
      </c>
    </row>
    <row r="8" customFormat="false" ht="48" hidden="false" customHeight="true" outlineLevel="0" collapsed="false">
      <c r="A8" s="79" t="s">
        <v>496</v>
      </c>
      <c r="B8" s="79" t="s">
        <v>497</v>
      </c>
      <c r="C8" s="79" t="s">
        <v>498</v>
      </c>
      <c r="D8" s="79" t="s">
        <v>499</v>
      </c>
      <c r="E8" s="79" t="s">
        <v>500</v>
      </c>
      <c r="F8" s="80" t="s">
        <v>281</v>
      </c>
      <c r="G8" s="95" t="n">
        <v>46266</v>
      </c>
    </row>
    <row r="9" customFormat="false" ht="33.75" hidden="false" customHeight="true" outlineLevel="0" collapsed="false">
      <c r="A9" s="79" t="s">
        <v>486</v>
      </c>
      <c r="B9" s="79" t="s">
        <v>501</v>
      </c>
      <c r="C9" s="79" t="s">
        <v>502</v>
      </c>
      <c r="D9" s="79"/>
      <c r="E9" s="79" t="s">
        <v>503</v>
      </c>
      <c r="F9" s="80" t="s">
        <v>281</v>
      </c>
      <c r="G9" s="95" t="n">
        <v>46266</v>
      </c>
    </row>
    <row r="10" customFormat="false" ht="61.5" hidden="false" customHeight="true" outlineLevel="0" collapsed="false">
      <c r="A10" s="79" t="s">
        <v>504</v>
      </c>
      <c r="B10" s="79" t="s">
        <v>505</v>
      </c>
      <c r="C10" s="79" t="s">
        <v>506</v>
      </c>
      <c r="D10" s="79" t="s">
        <v>507</v>
      </c>
      <c r="E10" s="79" t="s">
        <v>508</v>
      </c>
      <c r="F10" s="80" t="s">
        <v>281</v>
      </c>
      <c r="G10" s="95" t="n">
        <v>46266</v>
      </c>
    </row>
    <row r="11" customFormat="false" ht="33.75" hidden="false" customHeight="true" outlineLevel="0" collapsed="false">
      <c r="A11" s="79" t="s">
        <v>366</v>
      </c>
      <c r="B11" s="79" t="s">
        <v>509</v>
      </c>
      <c r="C11" s="79" t="s">
        <v>510</v>
      </c>
      <c r="D11" s="79"/>
      <c r="E11" s="79"/>
      <c r="F11" s="80" t="s">
        <v>281</v>
      </c>
      <c r="G11" s="95" t="n">
        <v>46266</v>
      </c>
    </row>
    <row r="12" customFormat="false" ht="33.75" hidden="false" customHeight="true" outlineLevel="0" collapsed="false">
      <c r="A12" s="79" t="s">
        <v>496</v>
      </c>
      <c r="B12" s="79" t="s">
        <v>511</v>
      </c>
      <c r="C12" s="79" t="s">
        <v>512</v>
      </c>
      <c r="D12" s="79"/>
      <c r="E12" s="79" t="s">
        <v>513</v>
      </c>
      <c r="F12" s="80" t="s">
        <v>281</v>
      </c>
      <c r="G12" s="95" t="n">
        <v>46266</v>
      </c>
    </row>
    <row r="13" customFormat="false" ht="48" hidden="false" customHeight="true" outlineLevel="0" collapsed="false">
      <c r="A13" s="79" t="s">
        <v>514</v>
      </c>
      <c r="B13" s="79" t="s">
        <v>515</v>
      </c>
      <c r="C13" s="79" t="s">
        <v>516</v>
      </c>
      <c r="D13" s="79"/>
      <c r="E13" s="79"/>
      <c r="F13" s="80" t="s">
        <v>281</v>
      </c>
      <c r="G13" s="95" t="n">
        <v>46266</v>
      </c>
    </row>
    <row r="14" customFormat="false" ht="33.75" hidden="false" customHeight="true" outlineLevel="0" collapsed="false">
      <c r="A14" s="79" t="s">
        <v>517</v>
      </c>
      <c r="B14" s="79" t="s">
        <v>518</v>
      </c>
      <c r="C14" s="79" t="s">
        <v>519</v>
      </c>
      <c r="D14" s="79"/>
      <c r="E14" s="79" t="s">
        <v>520</v>
      </c>
      <c r="F14" s="80" t="s">
        <v>281</v>
      </c>
      <c r="G14" s="95" t="n">
        <v>46266</v>
      </c>
    </row>
    <row r="15" customFormat="false" ht="48" hidden="false" customHeight="true" outlineLevel="0" collapsed="false">
      <c r="A15" s="79" t="s">
        <v>521</v>
      </c>
      <c r="B15" s="79" t="s">
        <v>522</v>
      </c>
      <c r="C15" s="79" t="s">
        <v>523</v>
      </c>
      <c r="D15" s="79"/>
      <c r="E15" s="79" t="s">
        <v>524</v>
      </c>
      <c r="F15" s="80" t="s">
        <v>281</v>
      </c>
      <c r="G15" s="95" t="n">
        <v>46266</v>
      </c>
    </row>
    <row r="16" customFormat="false" ht="48" hidden="false" customHeight="true" outlineLevel="0" collapsed="false">
      <c r="A16" s="79" t="s">
        <v>525</v>
      </c>
      <c r="B16" s="79" t="s">
        <v>526</v>
      </c>
      <c r="C16" s="79" t="s">
        <v>527</v>
      </c>
      <c r="D16" s="79"/>
      <c r="E16" s="79" t="s">
        <v>528</v>
      </c>
      <c r="F16" s="80" t="s">
        <v>281</v>
      </c>
      <c r="G16" s="95" t="n">
        <v>46266</v>
      </c>
    </row>
    <row r="17" customFormat="false" ht="61.5" hidden="false" customHeight="true" outlineLevel="0" collapsed="false">
      <c r="A17" s="79" t="s">
        <v>529</v>
      </c>
      <c r="B17" s="79" t="s">
        <v>530</v>
      </c>
      <c r="C17" s="79" t="s">
        <v>531</v>
      </c>
      <c r="D17" s="79" t="s">
        <v>532</v>
      </c>
      <c r="E17" s="79"/>
      <c r="F17" s="80" t="s">
        <v>281</v>
      </c>
      <c r="G17" s="95" t="n">
        <v>46266</v>
      </c>
    </row>
    <row r="18" customFormat="false" ht="15" hidden="false" customHeight="false" outlineLevel="0" collapsed="false">
      <c r="A18" s="79"/>
      <c r="B18" s="79"/>
      <c r="C18" s="79"/>
      <c r="D18" s="79"/>
      <c r="E18" s="79"/>
      <c r="F18" s="80"/>
      <c r="G18" s="95"/>
    </row>
    <row r="19" customFormat="false" ht="15" hidden="false" customHeight="false" outlineLevel="0" collapsed="false">
      <c r="A19" s="79"/>
      <c r="B19" s="79"/>
      <c r="C19" s="79"/>
      <c r="D19" s="79"/>
      <c r="E19" s="79"/>
      <c r="F19" s="80"/>
      <c r="G19" s="95"/>
    </row>
    <row r="20" customFormat="false" ht="15" hidden="false" customHeight="false" outlineLevel="0" collapsed="false">
      <c r="A20" s="79"/>
      <c r="B20" s="79"/>
      <c r="C20" s="79"/>
      <c r="D20" s="79"/>
      <c r="E20" s="79"/>
      <c r="F20" s="80"/>
      <c r="G20" s="95"/>
    </row>
    <row r="21" customFormat="false" ht="15" hidden="false" customHeight="false" outlineLevel="0" collapsed="false">
      <c r="A21" s="79"/>
      <c r="B21" s="79"/>
      <c r="C21" s="79"/>
      <c r="D21" s="79"/>
      <c r="E21" s="79"/>
      <c r="F21" s="80"/>
      <c r="G21" s="95"/>
    </row>
    <row r="22" customFormat="false" ht="15" hidden="false" customHeight="false" outlineLevel="0" collapsed="false">
      <c r="A22" s="79"/>
      <c r="B22" s="79"/>
      <c r="C22" s="79"/>
      <c r="D22" s="79"/>
      <c r="E22" s="79"/>
      <c r="F22" s="80"/>
      <c r="G22" s="95"/>
    </row>
    <row r="23" customFormat="false" ht="15" hidden="false" customHeight="false" outlineLevel="0" collapsed="false">
      <c r="A23" s="79"/>
      <c r="B23" s="79"/>
      <c r="C23" s="79"/>
      <c r="D23" s="79"/>
      <c r="E23" s="79"/>
      <c r="F23" s="80"/>
      <c r="G23" s="95"/>
    </row>
    <row r="24" customFormat="false" ht="15" hidden="false" customHeight="false" outlineLevel="0" collapsed="false">
      <c r="A24" s="79"/>
      <c r="B24" s="79"/>
      <c r="C24" s="79"/>
      <c r="D24" s="79"/>
      <c r="E24" s="79"/>
      <c r="F24" s="80"/>
      <c r="G24" s="95"/>
    </row>
    <row r="25" customFormat="false" ht="15" hidden="false" customHeight="false" outlineLevel="0" collapsed="false">
      <c r="A25" s="79"/>
      <c r="B25" s="79"/>
      <c r="C25" s="79"/>
      <c r="D25" s="79"/>
      <c r="E25" s="79"/>
      <c r="F25" s="80"/>
      <c r="G25" s="95"/>
    </row>
    <row r="26" customFormat="false" ht="15" hidden="false" customHeight="false" outlineLevel="0" collapsed="false">
      <c r="A26" s="79"/>
      <c r="B26" s="79"/>
      <c r="C26" s="79"/>
      <c r="D26" s="79"/>
      <c r="E26" s="79"/>
      <c r="F26" s="80"/>
      <c r="G26" s="95"/>
    </row>
    <row r="27" customFormat="false" ht="15" hidden="false" customHeight="false" outlineLevel="0" collapsed="false">
      <c r="A27" s="79"/>
      <c r="B27" s="79"/>
      <c r="C27" s="79"/>
      <c r="D27" s="79"/>
      <c r="E27" s="79"/>
      <c r="F27" s="80"/>
      <c r="G27" s="95"/>
    </row>
    <row r="28" customFormat="false" ht="15" hidden="false" customHeight="false" outlineLevel="0" collapsed="false">
      <c r="A28" s="79"/>
      <c r="B28" s="79"/>
      <c r="C28" s="79"/>
      <c r="D28" s="79"/>
      <c r="E28" s="79"/>
      <c r="F28" s="80"/>
      <c r="G28" s="95"/>
    </row>
    <row r="29" customFormat="false" ht="15" hidden="false" customHeight="false" outlineLevel="0" collapsed="false">
      <c r="A29" s="79"/>
      <c r="B29" s="79"/>
      <c r="C29" s="79"/>
      <c r="D29" s="79"/>
      <c r="E29" s="79"/>
      <c r="F29" s="80"/>
      <c r="G29" s="95"/>
    </row>
    <row r="30" customFormat="false" ht="15" hidden="false" customHeight="false" outlineLevel="0" collapsed="false">
      <c r="A30" s="79"/>
      <c r="B30" s="79"/>
      <c r="C30" s="79"/>
      <c r="D30" s="79"/>
      <c r="E30" s="79"/>
      <c r="F30" s="80"/>
      <c r="G30" s="95"/>
    </row>
    <row r="31" customFormat="false" ht="15" hidden="false" customHeight="false" outlineLevel="0" collapsed="false">
      <c r="A31" s="79"/>
      <c r="B31" s="79"/>
      <c r="C31" s="79"/>
      <c r="D31" s="79"/>
      <c r="E31" s="79"/>
      <c r="F31" s="80"/>
      <c r="G31" s="95"/>
    </row>
    <row r="32" customFormat="false" ht="15" hidden="false" customHeight="false" outlineLevel="0" collapsed="false">
      <c r="A32" s="79"/>
      <c r="B32" s="79"/>
      <c r="C32" s="79"/>
      <c r="D32" s="79"/>
      <c r="E32" s="79"/>
      <c r="F32" s="80"/>
      <c r="G32" s="95"/>
    </row>
    <row r="33" customFormat="false" ht="15" hidden="false" customHeight="false" outlineLevel="0" collapsed="false">
      <c r="A33" s="79"/>
      <c r="B33" s="79"/>
      <c r="C33" s="79"/>
      <c r="D33" s="79"/>
      <c r="E33" s="79"/>
      <c r="F33" s="80"/>
      <c r="G33" s="95"/>
    </row>
    <row r="34" customFormat="false" ht="15" hidden="false" customHeight="false" outlineLevel="0" collapsed="false">
      <c r="A34" s="79"/>
      <c r="B34" s="79"/>
      <c r="C34" s="79"/>
      <c r="D34" s="79"/>
      <c r="E34" s="79"/>
      <c r="F34" s="80"/>
      <c r="G34" s="95"/>
    </row>
    <row r="35" customFormat="false" ht="15" hidden="false" customHeight="false" outlineLevel="0" collapsed="false">
      <c r="A35" s="79"/>
      <c r="B35" s="79"/>
      <c r="C35" s="79"/>
      <c r="D35" s="79"/>
      <c r="E35" s="79"/>
      <c r="F35" s="80"/>
      <c r="G35" s="95"/>
    </row>
    <row r="36" customFormat="false" ht="15" hidden="false" customHeight="false" outlineLevel="0" collapsed="false">
      <c r="A36" s="79"/>
      <c r="B36" s="79"/>
      <c r="C36" s="79"/>
      <c r="D36" s="79"/>
      <c r="E36" s="79"/>
      <c r="F36" s="80"/>
      <c r="G36" s="95"/>
    </row>
    <row r="37" customFormat="false" ht="15" hidden="false" customHeight="false" outlineLevel="0" collapsed="false">
      <c r="A37" s="79"/>
      <c r="B37" s="79"/>
      <c r="C37" s="79"/>
      <c r="D37" s="79"/>
      <c r="E37" s="79"/>
      <c r="F37" s="80"/>
      <c r="G37" s="95"/>
    </row>
    <row r="38" customFormat="false" ht="15" hidden="false" customHeight="false" outlineLevel="0" collapsed="false">
      <c r="A38" s="79"/>
      <c r="B38" s="79"/>
      <c r="C38" s="79"/>
      <c r="D38" s="79"/>
      <c r="E38" s="79"/>
      <c r="F38" s="80"/>
      <c r="G38" s="95"/>
    </row>
    <row r="39" customFormat="false" ht="15" hidden="false" customHeight="false" outlineLevel="0" collapsed="false">
      <c r="A39" s="79"/>
      <c r="B39" s="79"/>
      <c r="C39" s="79"/>
      <c r="D39" s="79"/>
      <c r="E39" s="79"/>
      <c r="F39" s="80"/>
      <c r="G39" s="95"/>
    </row>
    <row r="40" customFormat="false" ht="15" hidden="false" customHeight="false" outlineLevel="0" collapsed="false">
      <c r="A40" s="79"/>
      <c r="B40" s="79"/>
      <c r="C40" s="79"/>
      <c r="D40" s="79"/>
      <c r="E40" s="79"/>
      <c r="F40" s="80"/>
      <c r="G40" s="95"/>
    </row>
    <row r="41" customFormat="false" ht="15" hidden="false" customHeight="false" outlineLevel="0" collapsed="false">
      <c r="A41" s="79"/>
      <c r="B41" s="79"/>
      <c r="C41" s="79"/>
      <c r="D41" s="79"/>
      <c r="E41" s="79"/>
      <c r="F41" s="80"/>
      <c r="G41" s="95"/>
    </row>
    <row r="42" customFormat="false" ht="15" hidden="false" customHeight="false" outlineLevel="0" collapsed="false">
      <c r="A42" s="79"/>
      <c r="B42" s="79"/>
      <c r="C42" s="79"/>
      <c r="D42" s="79"/>
      <c r="E42" s="79"/>
      <c r="F42" s="80"/>
      <c r="G42" s="95"/>
    </row>
    <row r="43" customFormat="false" ht="15" hidden="false" customHeight="false" outlineLevel="0" collapsed="false">
      <c r="A43" s="79"/>
      <c r="B43" s="79"/>
      <c r="C43" s="79"/>
      <c r="D43" s="79"/>
      <c r="E43" s="79"/>
      <c r="F43" s="80"/>
      <c r="G43" s="95"/>
    </row>
    <row r="44" customFormat="false" ht="15" hidden="false" customHeight="false" outlineLevel="0" collapsed="false">
      <c r="A44" s="79"/>
      <c r="B44" s="79"/>
      <c r="C44" s="79"/>
      <c r="D44" s="79"/>
      <c r="E44" s="79"/>
      <c r="F44" s="80"/>
      <c r="G44" s="95"/>
    </row>
    <row r="45" customFormat="false" ht="15" hidden="false" customHeight="false" outlineLevel="0" collapsed="false">
      <c r="A45" s="79"/>
      <c r="B45" s="79"/>
      <c r="C45" s="79"/>
      <c r="D45" s="79"/>
      <c r="E45" s="79"/>
      <c r="F45" s="80"/>
      <c r="G45" s="95"/>
    </row>
    <row r="46" customFormat="false" ht="15" hidden="false" customHeight="false" outlineLevel="0" collapsed="false">
      <c r="A46" s="79"/>
      <c r="B46" s="79"/>
      <c r="C46" s="79"/>
      <c r="D46" s="79"/>
      <c r="E46" s="79"/>
      <c r="F46" s="80"/>
      <c r="G46" s="95"/>
    </row>
    <row r="47" customFormat="false" ht="15" hidden="false" customHeight="false" outlineLevel="0" collapsed="false">
      <c r="A47" s="79"/>
      <c r="B47" s="79"/>
      <c r="C47" s="79"/>
      <c r="D47" s="79"/>
      <c r="E47" s="79"/>
      <c r="F47" s="80"/>
      <c r="G47" s="95"/>
    </row>
    <row r="48" customFormat="false" ht="15" hidden="false" customHeight="false" outlineLevel="0" collapsed="false">
      <c r="A48" s="79"/>
      <c r="B48" s="79"/>
      <c r="C48" s="79"/>
      <c r="D48" s="79"/>
      <c r="E48" s="79"/>
      <c r="F48" s="80"/>
      <c r="G48" s="95"/>
    </row>
    <row r="49" customFormat="false" ht="15" hidden="false" customHeight="false" outlineLevel="0" collapsed="false">
      <c r="A49" s="79"/>
      <c r="B49" s="79"/>
      <c r="C49" s="79"/>
      <c r="D49" s="79"/>
      <c r="E49" s="79"/>
      <c r="F49" s="80"/>
      <c r="G49" s="95"/>
    </row>
    <row r="50" customFormat="false" ht="15" hidden="false" customHeight="false" outlineLevel="0" collapsed="false">
      <c r="A50" s="79"/>
      <c r="B50" s="79"/>
      <c r="C50" s="79"/>
      <c r="D50" s="79"/>
      <c r="E50" s="79"/>
      <c r="F50" s="80"/>
      <c r="G50" s="95"/>
    </row>
    <row r="51" customFormat="false" ht="15" hidden="false" customHeight="false" outlineLevel="0" collapsed="false">
      <c r="A51" s="79"/>
      <c r="B51" s="79"/>
      <c r="C51" s="79"/>
      <c r="D51" s="79"/>
      <c r="E51" s="79"/>
      <c r="F51" s="80"/>
      <c r="G51" s="95"/>
    </row>
    <row r="52" customFormat="false" ht="15" hidden="false" customHeight="false" outlineLevel="0" collapsed="false">
      <c r="A52" s="79"/>
      <c r="B52" s="79"/>
      <c r="C52" s="79"/>
      <c r="D52" s="79"/>
      <c r="E52" s="79"/>
      <c r="F52" s="80"/>
      <c r="G52" s="95"/>
    </row>
    <row r="53" customFormat="false" ht="15" hidden="false" customHeight="false" outlineLevel="0" collapsed="false">
      <c r="A53" s="79"/>
      <c r="B53" s="79"/>
      <c r="C53" s="79"/>
      <c r="D53" s="79"/>
      <c r="E53" s="79"/>
      <c r="F53" s="80"/>
      <c r="G53" s="95"/>
    </row>
    <row r="54" customFormat="false" ht="15" hidden="false" customHeight="false" outlineLevel="0" collapsed="false">
      <c r="A54" s="79"/>
      <c r="B54" s="79"/>
      <c r="C54" s="79"/>
      <c r="D54" s="79"/>
      <c r="E54" s="79"/>
      <c r="F54" s="80"/>
      <c r="G54" s="95"/>
    </row>
    <row r="55" customFormat="false" ht="15" hidden="false" customHeight="false" outlineLevel="0" collapsed="false">
      <c r="A55" s="79"/>
      <c r="B55" s="79"/>
      <c r="C55" s="79"/>
      <c r="D55" s="79"/>
      <c r="E55" s="79"/>
      <c r="F55" s="80"/>
      <c r="G55" s="95"/>
    </row>
    <row r="56" customFormat="false" ht="15" hidden="false" customHeight="false" outlineLevel="0" collapsed="false">
      <c r="A56" s="79"/>
      <c r="B56" s="79"/>
      <c r="C56" s="79"/>
      <c r="D56" s="79"/>
      <c r="E56" s="79"/>
      <c r="F56" s="80"/>
      <c r="G56" s="95"/>
    </row>
    <row r="57" customFormat="false" ht="15" hidden="false" customHeight="false" outlineLevel="0" collapsed="false">
      <c r="A57" s="79"/>
      <c r="B57" s="79"/>
      <c r="C57" s="79"/>
      <c r="D57" s="79"/>
      <c r="E57" s="79"/>
      <c r="F57" s="80"/>
      <c r="G57" s="95"/>
    </row>
    <row r="58" customFormat="false" ht="15" hidden="false" customHeight="false" outlineLevel="0" collapsed="false">
      <c r="A58" s="79"/>
      <c r="B58" s="79"/>
      <c r="C58" s="79"/>
      <c r="D58" s="79"/>
      <c r="E58" s="79"/>
      <c r="F58" s="80"/>
      <c r="G58" s="95"/>
    </row>
    <row r="59" customFormat="false" ht="15" hidden="false" customHeight="false" outlineLevel="0" collapsed="false">
      <c r="A59" s="79"/>
      <c r="B59" s="79"/>
      <c r="C59" s="79"/>
      <c r="D59" s="79"/>
      <c r="E59" s="79"/>
      <c r="F59" s="80"/>
      <c r="G59" s="95"/>
    </row>
    <row r="60" customFormat="false" ht="15" hidden="false" customHeight="false" outlineLevel="0" collapsed="false">
      <c r="A60" s="79"/>
      <c r="B60" s="79"/>
      <c r="C60" s="79"/>
      <c r="D60" s="79"/>
      <c r="E60" s="79"/>
      <c r="F60" s="80"/>
      <c r="G60" s="95"/>
    </row>
    <row r="61" customFormat="false" ht="15" hidden="false" customHeight="false" outlineLevel="0" collapsed="false">
      <c r="A61" s="79"/>
      <c r="B61" s="79"/>
      <c r="C61" s="79"/>
      <c r="D61" s="79"/>
      <c r="E61" s="79"/>
      <c r="F61" s="80"/>
      <c r="G61" s="95"/>
    </row>
    <row r="62" customFormat="false" ht="15" hidden="false" customHeight="false" outlineLevel="0" collapsed="false">
      <c r="A62" s="79"/>
      <c r="B62" s="79"/>
      <c r="C62" s="79"/>
      <c r="D62" s="79"/>
      <c r="E62" s="79"/>
      <c r="F62" s="80"/>
      <c r="G62" s="95"/>
    </row>
    <row r="63" customFormat="false" ht="15" hidden="false" customHeight="false" outlineLevel="0" collapsed="false">
      <c r="A63" s="79"/>
      <c r="B63" s="79"/>
      <c r="C63" s="79"/>
      <c r="D63" s="79"/>
      <c r="E63" s="79"/>
      <c r="F63" s="80"/>
      <c r="G63" s="95"/>
    </row>
    <row r="64" customFormat="false" ht="15" hidden="false" customHeight="false" outlineLevel="0" collapsed="false">
      <c r="A64" s="79"/>
      <c r="B64" s="79"/>
      <c r="C64" s="79"/>
      <c r="D64" s="79"/>
      <c r="E64" s="79"/>
      <c r="F64" s="80"/>
      <c r="G64" s="95"/>
    </row>
    <row r="65" customFormat="false" ht="15" hidden="false" customHeight="false" outlineLevel="0" collapsed="false">
      <c r="A65" s="79"/>
      <c r="B65" s="79"/>
      <c r="C65" s="79"/>
      <c r="D65" s="79"/>
      <c r="E65" s="79"/>
      <c r="F65" s="80"/>
      <c r="G65" s="95"/>
    </row>
    <row r="66" customFormat="false" ht="15" hidden="false" customHeight="false" outlineLevel="0" collapsed="false">
      <c r="A66" s="79"/>
      <c r="B66" s="79"/>
      <c r="C66" s="79"/>
      <c r="D66" s="79"/>
      <c r="E66" s="79"/>
      <c r="F66" s="80"/>
      <c r="G66" s="95"/>
    </row>
    <row r="67" customFormat="false" ht="15" hidden="false" customHeight="false" outlineLevel="0" collapsed="false">
      <c r="A67" s="79"/>
      <c r="B67" s="79"/>
      <c r="C67" s="79"/>
      <c r="D67" s="79"/>
      <c r="E67" s="79"/>
      <c r="F67" s="80"/>
      <c r="G67" s="95"/>
    </row>
    <row r="68" customFormat="false" ht="15" hidden="false" customHeight="false" outlineLevel="0" collapsed="false">
      <c r="A68" s="79"/>
      <c r="B68" s="79"/>
      <c r="C68" s="79"/>
      <c r="D68" s="79"/>
      <c r="E68" s="79"/>
      <c r="F68" s="80"/>
      <c r="G68" s="95"/>
    </row>
    <row r="69" customFormat="false" ht="15" hidden="false" customHeight="false" outlineLevel="0" collapsed="false">
      <c r="A69" s="79"/>
      <c r="B69" s="79"/>
      <c r="C69" s="79"/>
      <c r="D69" s="79"/>
      <c r="E69" s="79"/>
      <c r="F69" s="80"/>
      <c r="G69" s="95"/>
    </row>
    <row r="70" customFormat="false" ht="15" hidden="false" customHeight="false" outlineLevel="0" collapsed="false">
      <c r="A70" s="79"/>
      <c r="B70" s="79"/>
      <c r="C70" s="79"/>
      <c r="D70" s="79"/>
      <c r="E70" s="79"/>
      <c r="F70" s="80"/>
      <c r="G70" s="95"/>
    </row>
    <row r="71" customFormat="false" ht="15" hidden="false" customHeight="false" outlineLevel="0" collapsed="false">
      <c r="A71" s="79"/>
      <c r="B71" s="79"/>
      <c r="C71" s="79"/>
      <c r="D71" s="79"/>
      <c r="E71" s="79"/>
      <c r="F71" s="80"/>
      <c r="G71" s="95"/>
    </row>
    <row r="72" customFormat="false" ht="15" hidden="false" customHeight="false" outlineLevel="0" collapsed="false">
      <c r="A72" s="79"/>
      <c r="B72" s="79"/>
      <c r="C72" s="79"/>
      <c r="D72" s="79"/>
      <c r="E72" s="79"/>
      <c r="F72" s="80"/>
      <c r="G72" s="95"/>
    </row>
    <row r="73" customFormat="false" ht="15" hidden="false" customHeight="false" outlineLevel="0" collapsed="false">
      <c r="A73" s="79"/>
      <c r="B73" s="79"/>
      <c r="C73" s="79"/>
      <c r="D73" s="79"/>
      <c r="E73" s="79"/>
      <c r="F73" s="80"/>
      <c r="G73" s="95"/>
    </row>
    <row r="74" customFormat="false" ht="15" hidden="false" customHeight="false" outlineLevel="0" collapsed="false">
      <c r="A74" s="79"/>
      <c r="B74" s="79"/>
      <c r="C74" s="79"/>
      <c r="D74" s="79"/>
      <c r="E74" s="79"/>
      <c r="F74" s="80"/>
      <c r="G74" s="95"/>
    </row>
    <row r="75" customFormat="false" ht="15" hidden="false" customHeight="false" outlineLevel="0" collapsed="false">
      <c r="A75" s="79"/>
      <c r="B75" s="79"/>
      <c r="C75" s="79"/>
      <c r="D75" s="79"/>
      <c r="E75" s="79"/>
      <c r="F75" s="80"/>
      <c r="G75" s="95"/>
    </row>
    <row r="76" customFormat="false" ht="15" hidden="false" customHeight="false" outlineLevel="0" collapsed="false">
      <c r="A76" s="79"/>
      <c r="B76" s="79"/>
      <c r="C76" s="79"/>
      <c r="D76" s="79"/>
      <c r="E76" s="79"/>
      <c r="F76" s="80"/>
      <c r="G76" s="95"/>
    </row>
    <row r="77" customFormat="false" ht="15" hidden="false" customHeight="false" outlineLevel="0" collapsed="false">
      <c r="A77" s="79"/>
      <c r="B77" s="79"/>
      <c r="C77" s="79"/>
      <c r="D77" s="79"/>
      <c r="E77" s="79"/>
      <c r="F77" s="80"/>
      <c r="G77" s="95"/>
    </row>
    <row r="78" customFormat="false" ht="15" hidden="false" customHeight="false" outlineLevel="0" collapsed="false">
      <c r="A78" s="79"/>
      <c r="B78" s="79"/>
      <c r="C78" s="79"/>
      <c r="D78" s="79"/>
      <c r="E78" s="79"/>
      <c r="F78" s="80"/>
      <c r="G78" s="95"/>
    </row>
    <row r="79" customFormat="false" ht="15" hidden="false" customHeight="false" outlineLevel="0" collapsed="false">
      <c r="A79" s="79"/>
      <c r="B79" s="79"/>
      <c r="C79" s="79"/>
      <c r="D79" s="79"/>
      <c r="E79" s="79"/>
      <c r="F79" s="80"/>
      <c r="G79" s="95"/>
    </row>
    <row r="80" customFormat="false" ht="15" hidden="false" customHeight="false" outlineLevel="0" collapsed="false">
      <c r="A80" s="79"/>
      <c r="B80" s="79"/>
      <c r="C80" s="79"/>
      <c r="D80" s="79"/>
      <c r="E80" s="79"/>
      <c r="F80" s="80"/>
      <c r="G80" s="95"/>
    </row>
    <row r="81" customFormat="false" ht="15" hidden="false" customHeight="false" outlineLevel="0" collapsed="false">
      <c r="A81" s="79"/>
      <c r="B81" s="79"/>
      <c r="C81" s="79"/>
      <c r="D81" s="79"/>
      <c r="E81" s="79"/>
      <c r="F81" s="80"/>
      <c r="G81" s="95"/>
    </row>
    <row r="82" customFormat="false" ht="15" hidden="false" customHeight="false" outlineLevel="0" collapsed="false">
      <c r="A82" s="79"/>
      <c r="B82" s="79"/>
      <c r="C82" s="79"/>
      <c r="D82" s="79"/>
      <c r="E82" s="79"/>
      <c r="F82" s="80"/>
      <c r="G82" s="95"/>
    </row>
    <row r="83" customFormat="false" ht="15" hidden="false" customHeight="false" outlineLevel="0" collapsed="false">
      <c r="A83" s="79"/>
      <c r="B83" s="79"/>
      <c r="C83" s="79"/>
      <c r="D83" s="79"/>
      <c r="E83" s="79"/>
      <c r="F83" s="80"/>
      <c r="G83" s="95"/>
    </row>
    <row r="84" customFormat="false" ht="15" hidden="false" customHeight="false" outlineLevel="0" collapsed="false">
      <c r="A84" s="79"/>
      <c r="B84" s="79"/>
      <c r="C84" s="79"/>
      <c r="D84" s="79"/>
      <c r="E84" s="79"/>
      <c r="F84" s="80"/>
      <c r="G84" s="95"/>
    </row>
    <row r="85" customFormat="false" ht="15" hidden="false" customHeight="false" outlineLevel="0" collapsed="false">
      <c r="A85" s="79"/>
      <c r="B85" s="79"/>
      <c r="C85" s="79"/>
      <c r="D85" s="79"/>
      <c r="E85" s="79"/>
      <c r="F85" s="80"/>
      <c r="G85" s="95"/>
    </row>
    <row r="86" customFormat="false" ht="15" hidden="false" customHeight="false" outlineLevel="0" collapsed="false">
      <c r="A86" s="79"/>
      <c r="B86" s="79"/>
      <c r="C86" s="79"/>
      <c r="D86" s="79"/>
      <c r="E86" s="79"/>
      <c r="F86" s="80"/>
      <c r="G86" s="95"/>
    </row>
    <row r="87" customFormat="false" ht="15" hidden="false" customHeight="false" outlineLevel="0" collapsed="false">
      <c r="A87" s="79"/>
      <c r="B87" s="79"/>
      <c r="C87" s="79"/>
      <c r="D87" s="79"/>
      <c r="E87" s="79"/>
      <c r="F87" s="80"/>
      <c r="G87" s="95"/>
    </row>
    <row r="88" customFormat="false" ht="15" hidden="false" customHeight="false" outlineLevel="0" collapsed="false">
      <c r="A88" s="79"/>
      <c r="B88" s="79"/>
      <c r="C88" s="79"/>
      <c r="D88" s="79"/>
      <c r="E88" s="79"/>
      <c r="F88" s="80"/>
      <c r="G88" s="95"/>
    </row>
    <row r="89" customFormat="false" ht="15" hidden="false" customHeight="false" outlineLevel="0" collapsed="false">
      <c r="A89" s="79"/>
      <c r="B89" s="79"/>
      <c r="C89" s="79"/>
      <c r="D89" s="79"/>
      <c r="E89" s="79"/>
      <c r="F89" s="80"/>
      <c r="G89" s="95"/>
    </row>
    <row r="90" customFormat="false" ht="15" hidden="false" customHeight="false" outlineLevel="0" collapsed="false">
      <c r="A90" s="79"/>
      <c r="B90" s="79"/>
      <c r="C90" s="79"/>
      <c r="D90" s="79"/>
      <c r="E90" s="79"/>
      <c r="F90" s="80"/>
      <c r="G90" s="95"/>
    </row>
    <row r="91" customFormat="false" ht="15" hidden="false" customHeight="false" outlineLevel="0" collapsed="false">
      <c r="A91" s="79"/>
      <c r="B91" s="79"/>
      <c r="C91" s="79"/>
      <c r="D91" s="79"/>
      <c r="E91" s="79"/>
      <c r="F91" s="80"/>
      <c r="G91" s="95"/>
    </row>
    <row r="92" customFormat="false" ht="15" hidden="false" customHeight="false" outlineLevel="0" collapsed="false">
      <c r="A92" s="79"/>
      <c r="B92" s="79"/>
      <c r="C92" s="79"/>
      <c r="D92" s="79"/>
      <c r="E92" s="79"/>
      <c r="F92" s="80"/>
      <c r="G92" s="95"/>
    </row>
    <row r="93" customFormat="false" ht="15" hidden="false" customHeight="false" outlineLevel="0" collapsed="false">
      <c r="A93" s="79"/>
      <c r="B93" s="79"/>
      <c r="C93" s="79"/>
      <c r="D93" s="79"/>
      <c r="E93" s="79"/>
      <c r="F93" s="80"/>
      <c r="G93" s="95"/>
    </row>
    <row r="94" customFormat="false" ht="15" hidden="false" customHeight="false" outlineLevel="0" collapsed="false">
      <c r="A94" s="79"/>
      <c r="B94" s="79"/>
      <c r="C94" s="79"/>
      <c r="D94" s="79"/>
      <c r="E94" s="79"/>
      <c r="F94" s="80"/>
      <c r="G94" s="95"/>
    </row>
    <row r="95" customFormat="false" ht="15" hidden="false" customHeight="false" outlineLevel="0" collapsed="false">
      <c r="A95" s="79"/>
      <c r="B95" s="79"/>
      <c r="C95" s="79"/>
      <c r="D95" s="79"/>
      <c r="E95" s="79"/>
      <c r="F95" s="80"/>
      <c r="G95" s="95"/>
    </row>
    <row r="96" customFormat="false" ht="15" hidden="false" customHeight="false" outlineLevel="0" collapsed="false">
      <c r="A96" s="79"/>
      <c r="B96" s="79"/>
      <c r="C96" s="79"/>
      <c r="D96" s="79"/>
      <c r="E96" s="79"/>
      <c r="F96" s="80"/>
      <c r="G96" s="95"/>
    </row>
    <row r="97" customFormat="false" ht="15" hidden="false" customHeight="false" outlineLevel="0" collapsed="false">
      <c r="A97" s="79"/>
      <c r="B97" s="79"/>
      <c r="C97" s="79"/>
      <c r="D97" s="79"/>
      <c r="E97" s="79"/>
      <c r="F97" s="80"/>
      <c r="G97" s="95"/>
    </row>
    <row r="98" customFormat="false" ht="15" hidden="false" customHeight="false" outlineLevel="0" collapsed="false">
      <c r="A98" s="79"/>
      <c r="B98" s="79"/>
      <c r="C98" s="79"/>
      <c r="D98" s="79"/>
      <c r="E98" s="79"/>
      <c r="F98" s="80"/>
      <c r="G98" s="95"/>
    </row>
    <row r="99" customFormat="false" ht="15" hidden="false" customHeight="false" outlineLevel="0" collapsed="false">
      <c r="A99" s="79"/>
      <c r="B99" s="79"/>
      <c r="C99" s="79"/>
      <c r="D99" s="79"/>
      <c r="E99" s="79"/>
      <c r="F99" s="80"/>
      <c r="G99" s="95"/>
    </row>
    <row r="100" customFormat="false" ht="15" hidden="false" customHeight="false" outlineLevel="0" collapsed="false">
      <c r="A100" s="79"/>
      <c r="B100" s="79"/>
      <c r="C100" s="79"/>
      <c r="D100" s="79"/>
      <c r="E100" s="79"/>
      <c r="F100" s="80"/>
      <c r="G100" s="95"/>
    </row>
    <row r="101" customFormat="false" ht="15" hidden="false" customHeight="false" outlineLevel="0" collapsed="false">
      <c r="A101" s="79"/>
      <c r="B101" s="79"/>
      <c r="C101" s="79"/>
      <c r="D101" s="79"/>
      <c r="E101" s="79"/>
      <c r="F101" s="80"/>
      <c r="G101" s="95"/>
    </row>
    <row r="102" customFormat="false" ht="15" hidden="false" customHeight="false" outlineLevel="0" collapsed="false">
      <c r="A102" s="79"/>
      <c r="B102" s="79"/>
      <c r="C102" s="79"/>
      <c r="D102" s="79"/>
      <c r="E102" s="79"/>
      <c r="F102" s="80"/>
      <c r="G102" s="95"/>
    </row>
    <row r="103" customFormat="false" ht="15" hidden="false" customHeight="false" outlineLevel="0" collapsed="false">
      <c r="A103" s="79"/>
      <c r="B103" s="79"/>
      <c r="C103" s="79"/>
      <c r="D103" s="79"/>
      <c r="E103" s="79"/>
      <c r="F103" s="80"/>
      <c r="G103" s="95"/>
    </row>
    <row r="104" customFormat="false" ht="15" hidden="false" customHeight="false" outlineLevel="0" collapsed="false">
      <c r="A104" s="79"/>
      <c r="B104" s="79"/>
      <c r="C104" s="79"/>
      <c r="D104" s="79"/>
      <c r="E104" s="79"/>
      <c r="F104" s="80"/>
      <c r="G104" s="95"/>
    </row>
    <row r="105" customFormat="false" ht="15" hidden="false" customHeight="false" outlineLevel="0" collapsed="false">
      <c r="A105" s="79"/>
      <c r="B105" s="79"/>
      <c r="C105" s="79"/>
      <c r="D105" s="79"/>
      <c r="E105" s="79"/>
      <c r="F105" s="80"/>
      <c r="G105" s="95"/>
    </row>
  </sheetData>
  <conditionalFormatting sqref="G6:G105">
    <cfRule type="expression" priority="2" aboveAverage="0" equalAverage="0" bottom="0" percent="0" rank="0" text="" dxfId="13">
      <formula>AND(ISNUMBER(G6),TODAY()-G6&gt;180)</formula>
    </cfRule>
  </conditionalFormatting>
  <dataValidations count="1">
    <dataValidation allowBlank="true" errorStyle="stop" operator="between" showDropDown="false" showErrorMessage="false" showInputMessage="false" sqref="A6:A105" type="list">
      <formula1>"Services,Pricing,Process,Offer,Location,AI,Book,Speaking,Careers,Complaint,Other"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H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3"/>
    <col collapsed="false" customWidth="true" hidden="false" outlineLevel="0" max="3" min="3" style="0" width="34"/>
    <col collapsed="false" customWidth="true" hidden="false" outlineLevel="0" max="4" min="4" style="0" width="40"/>
    <col collapsed="false" customWidth="true" hidden="false" outlineLevel="0" max="5" min="5" style="0" width="36"/>
    <col collapsed="false" customWidth="true" hidden="false" outlineLevel="0" max="6" min="6" style="0" width="14"/>
    <col collapsed="false" customWidth="true" hidden="false" outlineLevel="0" max="7" min="7" style="0" width="12"/>
    <col collapsed="false" customWidth="true" hidden="false" outlineLevel="0" max="8" min="8" style="0" width="52"/>
  </cols>
  <sheetData>
    <row r="1" customFormat="false" ht="22.05" hidden="false" customHeight="false" outlineLevel="0" collapsed="false">
      <c r="A1" s="55" t="s">
        <v>533</v>
      </c>
    </row>
    <row r="2" customFormat="false" ht="15" hidden="false" customHeight="false" outlineLevel="0" collapsed="false">
      <c r="A2" s="56" t="s">
        <v>534</v>
      </c>
    </row>
    <row r="4" customFormat="false" ht="15" hidden="false" customHeight="false" outlineLevel="0" collapsed="false">
      <c r="A4" s="63" t="s">
        <v>535</v>
      </c>
      <c r="B4" s="6"/>
      <c r="C4" s="6"/>
      <c r="D4" s="6"/>
      <c r="E4" s="6"/>
      <c r="F4" s="6"/>
      <c r="G4" s="6"/>
      <c r="H4" s="6"/>
    </row>
    <row r="5" customFormat="false" ht="15" hidden="false" customHeight="false" outlineLevel="0" collapsed="false">
      <c r="A5" s="96" t="s">
        <v>536</v>
      </c>
      <c r="B5" s="96"/>
      <c r="C5" s="96"/>
      <c r="D5" s="96"/>
      <c r="E5" s="96"/>
      <c r="F5" s="96"/>
      <c r="G5" s="96"/>
      <c r="H5" s="96"/>
    </row>
    <row r="6" customFormat="false" ht="15" hidden="false" customHeight="false" outlineLevel="0" collapsed="false">
      <c r="A6" s="97" t="s">
        <v>537</v>
      </c>
      <c r="B6" s="97"/>
      <c r="C6" s="97"/>
      <c r="D6" s="97"/>
      <c r="E6" s="97"/>
      <c r="F6" s="97"/>
      <c r="G6" s="97"/>
      <c r="H6" s="97"/>
    </row>
    <row r="7" customFormat="false" ht="15" hidden="false" customHeight="false" outlineLevel="0" collapsed="false">
      <c r="A7" s="96" t="s">
        <v>538</v>
      </c>
      <c r="B7" s="96"/>
      <c r="C7" s="96"/>
      <c r="D7" s="96"/>
      <c r="E7" s="96"/>
      <c r="F7" s="96"/>
      <c r="G7" s="96"/>
      <c r="H7" s="96"/>
    </row>
    <row r="8" customFormat="false" ht="15" hidden="false" customHeight="false" outlineLevel="0" collapsed="false">
      <c r="A8" s="96" t="s">
        <v>539</v>
      </c>
      <c r="B8" s="96"/>
      <c r="C8" s="96"/>
      <c r="D8" s="96"/>
      <c r="E8" s="96"/>
      <c r="F8" s="96"/>
      <c r="G8" s="96"/>
      <c r="H8" s="96"/>
    </row>
    <row r="9" customFormat="false" ht="15" hidden="false" customHeight="false" outlineLevel="0" collapsed="false">
      <c r="A9" s="96" t="s">
        <v>540</v>
      </c>
      <c r="B9" s="96"/>
      <c r="C9" s="96"/>
      <c r="D9" s="96"/>
      <c r="E9" s="96"/>
      <c r="F9" s="96"/>
      <c r="G9" s="96"/>
      <c r="H9" s="96"/>
    </row>
    <row r="10" customFormat="false" ht="15" hidden="false" customHeight="false" outlineLevel="0" collapsed="false">
      <c r="A10" s="96" t="s">
        <v>541</v>
      </c>
      <c r="B10" s="96"/>
      <c r="C10" s="96"/>
      <c r="D10" s="96"/>
      <c r="E10" s="96"/>
      <c r="F10" s="96"/>
      <c r="G10" s="96"/>
      <c r="H10" s="96"/>
    </row>
    <row r="12" customFormat="false" ht="30" hidden="false" customHeight="true" outlineLevel="0" collapsed="false">
      <c r="A12" s="58" t="s">
        <v>542</v>
      </c>
      <c r="B12" s="59" t="s">
        <v>543</v>
      </c>
      <c r="C12" s="59" t="s">
        <v>544</v>
      </c>
      <c r="D12" s="59" t="s">
        <v>545</v>
      </c>
      <c r="E12" s="59" t="s">
        <v>546</v>
      </c>
      <c r="F12" s="59" t="s">
        <v>547</v>
      </c>
      <c r="G12" s="59" t="s">
        <v>548</v>
      </c>
      <c r="H12" s="59" t="s">
        <v>549</v>
      </c>
    </row>
    <row r="13" customFormat="false" ht="48" hidden="false" customHeight="true" outlineLevel="0" collapsed="false">
      <c r="A13" s="98" t="s">
        <v>550</v>
      </c>
      <c r="B13" s="99" t="s">
        <v>551</v>
      </c>
      <c r="C13" s="99" t="s">
        <v>552</v>
      </c>
      <c r="D13" s="99" t="s">
        <v>553</v>
      </c>
      <c r="E13" s="99" t="s">
        <v>554</v>
      </c>
      <c r="F13" s="99" t="s">
        <v>281</v>
      </c>
      <c r="G13" s="99" t="s">
        <v>555</v>
      </c>
      <c r="H13" s="100" t="s">
        <v>556</v>
      </c>
    </row>
    <row r="14" customFormat="false" ht="75.75" hidden="false" customHeight="true" outlineLevel="0" collapsed="false">
      <c r="A14" s="98" t="s">
        <v>557</v>
      </c>
      <c r="B14" s="99" t="s">
        <v>551</v>
      </c>
      <c r="C14" s="99" t="s">
        <v>558</v>
      </c>
      <c r="D14" s="99" t="s">
        <v>559</v>
      </c>
      <c r="E14" s="99" t="s">
        <v>560</v>
      </c>
      <c r="F14" s="99" t="s">
        <v>281</v>
      </c>
      <c r="G14" s="99" t="s">
        <v>561</v>
      </c>
      <c r="H14" s="100" t="s">
        <v>562</v>
      </c>
    </row>
    <row r="15" customFormat="false" ht="48" hidden="false" customHeight="true" outlineLevel="0" collapsed="false">
      <c r="A15" s="98" t="s">
        <v>563</v>
      </c>
      <c r="B15" s="99" t="s">
        <v>564</v>
      </c>
      <c r="C15" s="99" t="s">
        <v>565</v>
      </c>
      <c r="D15" s="99" t="s">
        <v>566</v>
      </c>
      <c r="E15" s="99" t="s">
        <v>567</v>
      </c>
      <c r="F15" s="99" t="s">
        <v>271</v>
      </c>
      <c r="G15" s="99" t="s">
        <v>568</v>
      </c>
      <c r="H15" s="100" t="s">
        <v>569</v>
      </c>
    </row>
    <row r="16" customFormat="false" ht="61.5" hidden="false" customHeight="true" outlineLevel="0" collapsed="false">
      <c r="A16" s="98" t="s">
        <v>563</v>
      </c>
      <c r="B16" s="99" t="s">
        <v>570</v>
      </c>
      <c r="C16" s="99" t="s">
        <v>571</v>
      </c>
      <c r="D16" s="99" t="s">
        <v>572</v>
      </c>
      <c r="E16" s="99" t="s">
        <v>573</v>
      </c>
      <c r="F16" s="99" t="s">
        <v>271</v>
      </c>
      <c r="G16" s="99" t="s">
        <v>568</v>
      </c>
      <c r="H16" s="100" t="s">
        <v>574</v>
      </c>
    </row>
    <row r="17" customFormat="false" ht="61.5" hidden="false" customHeight="true" outlineLevel="0" collapsed="false">
      <c r="A17" s="98" t="s">
        <v>575</v>
      </c>
      <c r="B17" s="99" t="s">
        <v>551</v>
      </c>
      <c r="C17" s="99" t="s">
        <v>576</v>
      </c>
      <c r="D17" s="99" t="s">
        <v>577</v>
      </c>
      <c r="E17" s="99" t="s">
        <v>578</v>
      </c>
      <c r="F17" s="99" t="s">
        <v>271</v>
      </c>
      <c r="G17" s="99" t="s">
        <v>579</v>
      </c>
      <c r="H17" s="100" t="s">
        <v>580</v>
      </c>
    </row>
    <row r="18" customFormat="false" ht="61.5" hidden="false" customHeight="true" outlineLevel="0" collapsed="false">
      <c r="A18" s="98" t="s">
        <v>581</v>
      </c>
      <c r="B18" s="99" t="s">
        <v>551</v>
      </c>
      <c r="C18" s="99" t="s">
        <v>582</v>
      </c>
      <c r="D18" s="99" t="s">
        <v>577</v>
      </c>
      <c r="E18" s="99" t="s">
        <v>583</v>
      </c>
      <c r="F18" s="99" t="s">
        <v>271</v>
      </c>
      <c r="G18" s="99" t="s">
        <v>579</v>
      </c>
      <c r="H18" s="100" t="s">
        <v>584</v>
      </c>
    </row>
    <row r="19" customFormat="false" ht="48" hidden="false" customHeight="true" outlineLevel="0" collapsed="false">
      <c r="A19" s="101" t="s">
        <v>585</v>
      </c>
      <c r="B19" s="99" t="s">
        <v>564</v>
      </c>
      <c r="C19" s="99" t="s">
        <v>586</v>
      </c>
      <c r="D19" s="99" t="s">
        <v>587</v>
      </c>
      <c r="E19" s="99" t="s">
        <v>588</v>
      </c>
      <c r="F19" s="99" t="s">
        <v>281</v>
      </c>
      <c r="G19" s="99" t="s">
        <v>561</v>
      </c>
      <c r="H19" s="100" t="s">
        <v>589</v>
      </c>
    </row>
    <row r="20" customFormat="false" ht="48" hidden="false" customHeight="true" outlineLevel="0" collapsed="false">
      <c r="A20" s="101" t="s">
        <v>590</v>
      </c>
      <c r="B20" s="99" t="s">
        <v>564</v>
      </c>
      <c r="C20" s="99" t="s">
        <v>591</v>
      </c>
      <c r="D20" s="99" t="s">
        <v>592</v>
      </c>
      <c r="E20" s="99" t="s">
        <v>593</v>
      </c>
      <c r="F20" s="99" t="s">
        <v>281</v>
      </c>
      <c r="G20" s="99" t="s">
        <v>594</v>
      </c>
      <c r="H20" s="100" t="s">
        <v>595</v>
      </c>
    </row>
    <row r="21" customFormat="false" ht="75.75" hidden="false" customHeight="true" outlineLevel="0" collapsed="false">
      <c r="A21" s="101" t="s">
        <v>590</v>
      </c>
      <c r="B21" s="99" t="s">
        <v>570</v>
      </c>
      <c r="C21" s="99" t="s">
        <v>596</v>
      </c>
      <c r="D21" s="99" t="s">
        <v>597</v>
      </c>
      <c r="E21" s="99" t="s">
        <v>598</v>
      </c>
      <c r="F21" s="99" t="s">
        <v>281</v>
      </c>
      <c r="G21" s="99" t="s">
        <v>594</v>
      </c>
      <c r="H21" s="100" t="s">
        <v>599</v>
      </c>
    </row>
    <row r="22" customFormat="false" ht="61.5" hidden="false" customHeight="true" outlineLevel="0" collapsed="false">
      <c r="A22" s="102" t="s">
        <v>600</v>
      </c>
      <c r="B22" s="99" t="s">
        <v>564</v>
      </c>
      <c r="C22" s="99" t="s">
        <v>601</v>
      </c>
      <c r="D22" s="99" t="s">
        <v>602</v>
      </c>
      <c r="E22" s="99" t="s">
        <v>603</v>
      </c>
      <c r="F22" s="99" t="s">
        <v>271</v>
      </c>
      <c r="G22" s="99" t="s">
        <v>604</v>
      </c>
      <c r="H22" s="100" t="s">
        <v>605</v>
      </c>
    </row>
    <row r="23" customFormat="false" ht="61.5" hidden="false" customHeight="true" outlineLevel="0" collapsed="false">
      <c r="A23" s="102" t="s">
        <v>600</v>
      </c>
      <c r="B23" s="99" t="s">
        <v>570</v>
      </c>
      <c r="C23" s="99" t="s">
        <v>606</v>
      </c>
      <c r="D23" s="99" t="s">
        <v>607</v>
      </c>
      <c r="E23" s="99" t="s">
        <v>608</v>
      </c>
      <c r="F23" s="99" t="s">
        <v>271</v>
      </c>
      <c r="G23" s="99" t="s">
        <v>604</v>
      </c>
      <c r="H23" s="100" t="s">
        <v>609</v>
      </c>
    </row>
    <row r="24" customFormat="false" ht="75.75" hidden="false" customHeight="true" outlineLevel="0" collapsed="false">
      <c r="A24" s="98" t="s">
        <v>610</v>
      </c>
      <c r="B24" s="99" t="s">
        <v>564</v>
      </c>
      <c r="C24" s="99" t="s">
        <v>611</v>
      </c>
      <c r="D24" s="99" t="s">
        <v>612</v>
      </c>
      <c r="E24" s="99" t="s">
        <v>613</v>
      </c>
      <c r="F24" s="99" t="s">
        <v>271</v>
      </c>
      <c r="G24" s="99" t="s">
        <v>614</v>
      </c>
      <c r="H24" s="100" t="s">
        <v>615</v>
      </c>
    </row>
    <row r="25" customFormat="false" ht="61.5" hidden="false" customHeight="true" outlineLevel="0" collapsed="false">
      <c r="A25" s="102" t="s">
        <v>616</v>
      </c>
      <c r="B25" s="99" t="s">
        <v>551</v>
      </c>
      <c r="C25" s="99" t="s">
        <v>617</v>
      </c>
      <c r="D25" s="99" t="s">
        <v>618</v>
      </c>
      <c r="E25" s="99" t="s">
        <v>619</v>
      </c>
      <c r="F25" s="99" t="s">
        <v>281</v>
      </c>
      <c r="G25" s="99" t="s">
        <v>604</v>
      </c>
      <c r="H25" s="100" t="s">
        <v>620</v>
      </c>
    </row>
    <row r="26" customFormat="false" ht="48" hidden="false" customHeight="true" outlineLevel="0" collapsed="false">
      <c r="A26" s="98" t="s">
        <v>621</v>
      </c>
      <c r="B26" s="99" t="s">
        <v>551</v>
      </c>
      <c r="C26" s="99" t="s">
        <v>622</v>
      </c>
      <c r="D26" s="99" t="s">
        <v>623</v>
      </c>
      <c r="E26" s="99" t="s">
        <v>624</v>
      </c>
      <c r="F26" s="99" t="s">
        <v>281</v>
      </c>
      <c r="G26" s="99" t="s">
        <v>579</v>
      </c>
      <c r="H26" s="100" t="s">
        <v>625</v>
      </c>
    </row>
    <row r="28" customFormat="false" ht="15" hidden="false" customHeight="false" outlineLevel="0" collapsed="false">
      <c r="A28" s="63" t="s">
        <v>626</v>
      </c>
      <c r="B28" s="6"/>
      <c r="C28" s="6"/>
      <c r="D28" s="6"/>
      <c r="E28" s="6"/>
      <c r="F28" s="6"/>
      <c r="G28" s="6"/>
      <c r="H28" s="6"/>
    </row>
    <row r="29" customFormat="false" ht="25.5" hidden="false" customHeight="true" outlineLevel="0" collapsed="false">
      <c r="A29" s="103" t="s">
        <v>627</v>
      </c>
      <c r="B29" s="103"/>
      <c r="C29" s="59" t="s">
        <v>544</v>
      </c>
      <c r="D29" s="76" t="s">
        <v>628</v>
      </c>
      <c r="E29" s="76"/>
      <c r="F29" s="76" t="s">
        <v>629</v>
      </c>
      <c r="G29" s="76"/>
      <c r="H29" s="59" t="s">
        <v>630</v>
      </c>
    </row>
    <row r="30" customFormat="false" ht="45.75" hidden="false" customHeight="true" outlineLevel="0" collapsed="false">
      <c r="A30" s="104" t="s">
        <v>631</v>
      </c>
      <c r="B30" s="104"/>
      <c r="C30" s="99" t="s">
        <v>632</v>
      </c>
      <c r="D30" s="99" t="s">
        <v>633</v>
      </c>
      <c r="E30" s="99"/>
      <c r="F30" s="99" t="s">
        <v>281</v>
      </c>
      <c r="G30" s="99"/>
      <c r="H30" s="100" t="s">
        <v>634</v>
      </c>
    </row>
    <row r="31" customFormat="false" ht="45.75" hidden="false" customHeight="true" outlineLevel="0" collapsed="false">
      <c r="A31" s="105" t="s">
        <v>635</v>
      </c>
      <c r="B31" s="105"/>
      <c r="C31" s="99" t="s">
        <v>636</v>
      </c>
      <c r="D31" s="99" t="s">
        <v>637</v>
      </c>
      <c r="E31" s="99"/>
      <c r="F31" s="99" t="s">
        <v>638</v>
      </c>
      <c r="G31" s="99"/>
      <c r="H31" s="100" t="s">
        <v>639</v>
      </c>
    </row>
    <row r="32" customFormat="false" ht="45.75" hidden="false" customHeight="true" outlineLevel="0" collapsed="false">
      <c r="A32" s="106" t="s">
        <v>640</v>
      </c>
      <c r="B32" s="106"/>
      <c r="C32" s="99" t="s">
        <v>641</v>
      </c>
      <c r="D32" s="99" t="s">
        <v>642</v>
      </c>
      <c r="E32" s="99"/>
      <c r="F32" s="99" t="s">
        <v>643</v>
      </c>
      <c r="G32" s="99"/>
      <c r="H32" s="100" t="s">
        <v>644</v>
      </c>
    </row>
    <row r="34" customFormat="false" ht="15" hidden="false" customHeight="false" outlineLevel="0" collapsed="false">
      <c r="A34" s="107" t="s">
        <v>645</v>
      </c>
      <c r="B34" s="107"/>
      <c r="C34" s="107"/>
      <c r="D34" s="107"/>
      <c r="E34" s="107"/>
      <c r="F34" s="107"/>
      <c r="G34" s="107"/>
      <c r="H34" s="107"/>
    </row>
    <row r="35" customFormat="false" ht="15" hidden="false" customHeight="false" outlineLevel="0" collapsed="false">
      <c r="A35" s="107" t="s">
        <v>646</v>
      </c>
      <c r="B35" s="107"/>
      <c r="C35" s="107"/>
      <c r="D35" s="107"/>
      <c r="E35" s="107"/>
      <c r="F35" s="107"/>
      <c r="G35" s="107"/>
      <c r="H35" s="107"/>
    </row>
  </sheetData>
  <mergeCells count="20">
    <mergeCell ref="A5:H5"/>
    <mergeCell ref="A6:H6"/>
    <mergeCell ref="A7:H7"/>
    <mergeCell ref="A8:H8"/>
    <mergeCell ref="A9:H9"/>
    <mergeCell ref="A10:H10"/>
    <mergeCell ref="A29:B29"/>
    <mergeCell ref="D29:E29"/>
    <mergeCell ref="F29:G29"/>
    <mergeCell ref="A30:B30"/>
    <mergeCell ref="D30:E30"/>
    <mergeCell ref="F30:G30"/>
    <mergeCell ref="A31:B31"/>
    <mergeCell ref="D31:E31"/>
    <mergeCell ref="F31:G31"/>
    <mergeCell ref="A32:B32"/>
    <mergeCell ref="D32:E32"/>
    <mergeCell ref="F32:G32"/>
    <mergeCell ref="A34:H34"/>
    <mergeCell ref="A35:H3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G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36"/>
    <col collapsed="false" customWidth="true" hidden="false" outlineLevel="0" max="4" min="4" style="0" width="28"/>
    <col collapsed="false" customWidth="true" hidden="false" outlineLevel="0" max="5" min="5" style="0" width="16"/>
    <col collapsed="false" customWidth="true" hidden="false" outlineLevel="0" max="6" min="6" style="0" width="12"/>
    <col collapsed="false" customWidth="true" hidden="false" outlineLevel="0" max="7" min="7" style="0" width="18"/>
  </cols>
  <sheetData>
    <row r="1" customFormat="false" ht="22.05" hidden="false" customHeight="false" outlineLevel="0" collapsed="false">
      <c r="A1" s="55" t="s">
        <v>647</v>
      </c>
    </row>
    <row r="2" customFormat="false" ht="15" hidden="false" customHeight="false" outlineLevel="0" collapsed="false">
      <c r="A2" s="56" t="s">
        <v>648</v>
      </c>
    </row>
    <row r="4" customFormat="false" ht="15" hidden="false" customHeight="false" outlineLevel="0" collapsed="false">
      <c r="A4" s="63" t="s">
        <v>649</v>
      </c>
      <c r="B4" s="6"/>
      <c r="C4" s="6"/>
      <c r="D4" s="6"/>
      <c r="E4" s="6"/>
      <c r="F4" s="6"/>
      <c r="G4" s="6"/>
    </row>
    <row r="5" customFormat="false" ht="25.5" hidden="false" customHeight="true" outlineLevel="0" collapsed="false">
      <c r="A5" s="58" t="s">
        <v>650</v>
      </c>
      <c r="B5" s="59" t="s">
        <v>651</v>
      </c>
      <c r="C5" s="59" t="s">
        <v>652</v>
      </c>
      <c r="D5" s="59" t="s">
        <v>653</v>
      </c>
      <c r="E5" s="59" t="s">
        <v>654</v>
      </c>
      <c r="F5" s="59" t="s">
        <v>655</v>
      </c>
      <c r="G5" s="59" t="s">
        <v>656</v>
      </c>
    </row>
    <row r="6" customFormat="false" ht="23.85" hidden="false" customHeight="false" outlineLevel="0" collapsed="false">
      <c r="A6" s="79" t="s">
        <v>657</v>
      </c>
      <c r="B6" s="79" t="s">
        <v>271</v>
      </c>
      <c r="C6" s="79" t="s">
        <v>658</v>
      </c>
      <c r="D6" s="79" t="s">
        <v>659</v>
      </c>
      <c r="E6" s="79" t="s">
        <v>660</v>
      </c>
      <c r="F6" s="79" t="s">
        <v>661</v>
      </c>
      <c r="G6" s="79" t="s">
        <v>662</v>
      </c>
    </row>
    <row r="7" customFormat="false" ht="23.85" hidden="false" customHeight="false" outlineLevel="0" collapsed="false">
      <c r="A7" s="79" t="s">
        <v>663</v>
      </c>
      <c r="B7" s="79" t="s">
        <v>664</v>
      </c>
      <c r="C7" s="79" t="s">
        <v>665</v>
      </c>
      <c r="D7" s="79" t="s">
        <v>666</v>
      </c>
      <c r="E7" s="79" t="s">
        <v>660</v>
      </c>
      <c r="F7" s="79" t="s">
        <v>667</v>
      </c>
      <c r="G7" s="79" t="s">
        <v>668</v>
      </c>
    </row>
    <row r="8" customFormat="false" ht="23.85" hidden="false" customHeight="false" outlineLevel="0" collapsed="false">
      <c r="A8" s="79" t="s">
        <v>669</v>
      </c>
      <c r="B8" s="79" t="s">
        <v>670</v>
      </c>
      <c r="C8" s="79" t="s">
        <v>671</v>
      </c>
      <c r="D8" s="79" t="s">
        <v>672</v>
      </c>
      <c r="E8" s="79" t="s">
        <v>660</v>
      </c>
      <c r="F8" s="79" t="s">
        <v>667</v>
      </c>
      <c r="G8" s="79"/>
    </row>
    <row r="9" customFormat="false" ht="15" hidden="false" customHeight="false" outlineLevel="0" collapsed="false">
      <c r="A9" s="79"/>
      <c r="B9" s="79"/>
      <c r="C9" s="79"/>
      <c r="D9" s="79"/>
      <c r="E9" s="79"/>
      <c r="F9" s="79"/>
      <c r="G9" s="79"/>
    </row>
    <row r="10" customFormat="false" ht="15" hidden="false" customHeight="false" outlineLevel="0" collapsed="false">
      <c r="A10" s="79"/>
      <c r="B10" s="79"/>
      <c r="C10" s="79"/>
      <c r="D10" s="79"/>
      <c r="E10" s="79"/>
      <c r="F10" s="79"/>
      <c r="G10" s="79"/>
    </row>
    <row r="11" customFormat="false" ht="15" hidden="false" customHeight="false" outlineLevel="0" collapsed="false">
      <c r="A11" s="79"/>
      <c r="B11" s="79"/>
      <c r="C11" s="79"/>
      <c r="D11" s="79"/>
      <c r="E11" s="79"/>
      <c r="F11" s="79"/>
      <c r="G11" s="79"/>
    </row>
    <row r="12" customFormat="false" ht="15" hidden="false" customHeight="false" outlineLevel="0" collapsed="false">
      <c r="A12" s="79"/>
      <c r="B12" s="79"/>
      <c r="C12" s="79"/>
      <c r="D12" s="79"/>
      <c r="E12" s="79"/>
      <c r="F12" s="79"/>
      <c r="G12" s="79"/>
    </row>
    <row r="13" customFormat="false" ht="15" hidden="false" customHeight="false" outlineLevel="0" collapsed="false">
      <c r="A13" s="79"/>
      <c r="B13" s="79"/>
      <c r="C13" s="79"/>
      <c r="D13" s="79"/>
      <c r="E13" s="79"/>
      <c r="F13" s="79"/>
      <c r="G13" s="79"/>
    </row>
    <row r="15" customFormat="false" ht="15" hidden="false" customHeight="false" outlineLevel="0" collapsed="false">
      <c r="A15" s="63" t="s">
        <v>673</v>
      </c>
      <c r="B15" s="6"/>
      <c r="C15" s="6"/>
      <c r="D15" s="6"/>
      <c r="E15" s="6"/>
      <c r="F15" s="6"/>
      <c r="G15" s="6"/>
    </row>
    <row r="16" customFormat="false" ht="25.5" hidden="false" customHeight="true" outlineLevel="0" collapsed="false">
      <c r="A16" s="58" t="s">
        <v>674</v>
      </c>
      <c r="B16" s="59" t="s">
        <v>675</v>
      </c>
      <c r="C16" s="59" t="s">
        <v>676</v>
      </c>
      <c r="D16" s="59" t="s">
        <v>653</v>
      </c>
      <c r="E16" s="59" t="s">
        <v>654</v>
      </c>
      <c r="F16" s="59" t="s">
        <v>677</v>
      </c>
      <c r="G16" s="59" t="s">
        <v>272</v>
      </c>
    </row>
    <row r="17" customFormat="false" ht="15" hidden="false" customHeight="false" outlineLevel="0" collapsed="false">
      <c r="A17" s="79" t="s">
        <v>678</v>
      </c>
      <c r="B17" s="79" t="s">
        <v>679</v>
      </c>
      <c r="C17" s="79" t="s">
        <v>680</v>
      </c>
      <c r="D17" s="79" t="s">
        <v>681</v>
      </c>
      <c r="E17" s="79" t="s">
        <v>660</v>
      </c>
      <c r="F17" s="79"/>
      <c r="G17" s="79"/>
    </row>
    <row r="18" customFormat="false" ht="23.85" hidden="false" customHeight="false" outlineLevel="0" collapsed="false">
      <c r="A18" s="79" t="s">
        <v>682</v>
      </c>
      <c r="B18" s="79" t="s">
        <v>683</v>
      </c>
      <c r="C18" s="79" t="s">
        <v>680</v>
      </c>
      <c r="D18" s="79" t="s">
        <v>681</v>
      </c>
      <c r="E18" s="79" t="s">
        <v>660</v>
      </c>
      <c r="F18" s="79"/>
      <c r="G18" s="79" t="s">
        <v>684</v>
      </c>
    </row>
    <row r="19" customFormat="false" ht="15" hidden="false" customHeight="false" outlineLevel="0" collapsed="false">
      <c r="A19" s="79" t="s">
        <v>685</v>
      </c>
      <c r="B19" s="79" t="s">
        <v>686</v>
      </c>
      <c r="C19" s="79" t="s">
        <v>680</v>
      </c>
      <c r="D19" s="79" t="s">
        <v>681</v>
      </c>
      <c r="E19" s="79" t="s">
        <v>660</v>
      </c>
      <c r="F19" s="79"/>
      <c r="G19" s="79"/>
    </row>
    <row r="20" customFormat="false" ht="15" hidden="false" customHeight="false" outlineLevel="0" collapsed="false">
      <c r="A20" s="79"/>
      <c r="B20" s="79"/>
      <c r="C20" s="79"/>
      <c r="D20" s="79"/>
      <c r="E20" s="79"/>
      <c r="F20" s="79"/>
      <c r="G20" s="79"/>
    </row>
    <row r="21" customFormat="false" ht="15" hidden="false" customHeight="false" outlineLevel="0" collapsed="false">
      <c r="A21" s="79"/>
      <c r="B21" s="79"/>
      <c r="C21" s="79"/>
      <c r="D21" s="79"/>
      <c r="E21" s="79"/>
      <c r="F21" s="79"/>
      <c r="G21" s="79"/>
    </row>
    <row r="22" customFormat="false" ht="15" hidden="false" customHeight="false" outlineLevel="0" collapsed="false">
      <c r="A22" s="79"/>
      <c r="B22" s="79"/>
      <c r="C22" s="79"/>
      <c r="D22" s="79"/>
      <c r="E22" s="79"/>
      <c r="F22" s="79"/>
      <c r="G22" s="79"/>
    </row>
    <row r="24" customFormat="false" ht="15" hidden="false" customHeight="false" outlineLevel="0" collapsed="false">
      <c r="A24" s="63" t="s">
        <v>687</v>
      </c>
      <c r="B24" s="6"/>
      <c r="C24" s="6"/>
      <c r="D24" s="6"/>
      <c r="E24" s="6"/>
      <c r="F24" s="6"/>
      <c r="G24" s="6"/>
    </row>
    <row r="25" customFormat="false" ht="25.5" hidden="false" customHeight="true" outlineLevel="0" collapsed="false">
      <c r="A25" s="58" t="s">
        <v>688</v>
      </c>
      <c r="B25" s="59" t="s">
        <v>689</v>
      </c>
      <c r="C25" s="59" t="s">
        <v>690</v>
      </c>
      <c r="D25" s="59"/>
      <c r="E25" s="59"/>
      <c r="F25" s="59"/>
      <c r="G25" s="59"/>
    </row>
    <row r="26" customFormat="false" ht="23.85" hidden="false" customHeight="false" outlineLevel="0" collapsed="false">
      <c r="A26" s="79" t="s">
        <v>346</v>
      </c>
      <c r="B26" s="79" t="s">
        <v>691</v>
      </c>
      <c r="C26" s="79" t="s">
        <v>692</v>
      </c>
    </row>
    <row r="27" customFormat="false" ht="15" hidden="false" customHeight="false" outlineLevel="0" collapsed="false">
      <c r="A27" s="79" t="s">
        <v>693</v>
      </c>
      <c r="B27" s="79" t="s">
        <v>691</v>
      </c>
      <c r="C27" s="79" t="s">
        <v>694</v>
      </c>
    </row>
    <row r="28" customFormat="false" ht="15" hidden="false" customHeight="false" outlineLevel="0" collapsed="false">
      <c r="A28" s="79" t="s">
        <v>695</v>
      </c>
      <c r="B28" s="79" t="s">
        <v>691</v>
      </c>
      <c r="C28" s="79" t="s">
        <v>696</v>
      </c>
    </row>
    <row r="29" customFormat="false" ht="15" hidden="false" customHeight="false" outlineLevel="0" collapsed="false">
      <c r="A29" s="79" t="s">
        <v>697</v>
      </c>
      <c r="B29" s="79" t="s">
        <v>691</v>
      </c>
      <c r="C29" s="79" t="s">
        <v>698</v>
      </c>
    </row>
    <row r="30" customFormat="false" ht="15" hidden="false" customHeight="false" outlineLevel="0" collapsed="false">
      <c r="A30" s="79" t="s">
        <v>699</v>
      </c>
      <c r="B30" s="79" t="s">
        <v>691</v>
      </c>
      <c r="C30" s="79" t="s">
        <v>700</v>
      </c>
    </row>
    <row r="31" customFormat="false" ht="15" hidden="false" customHeight="false" outlineLevel="0" collapsed="false">
      <c r="A31" s="79" t="s">
        <v>701</v>
      </c>
      <c r="B31" s="79" t="s">
        <v>691</v>
      </c>
      <c r="C31" s="79" t="s">
        <v>702</v>
      </c>
    </row>
    <row r="32" customFormat="false" ht="15" hidden="false" customHeight="false" outlineLevel="0" collapsed="false">
      <c r="A32" s="79" t="s">
        <v>703</v>
      </c>
      <c r="B32" s="79" t="s">
        <v>691</v>
      </c>
      <c r="C32" s="79" t="s">
        <v>704</v>
      </c>
    </row>
    <row r="33" customFormat="false" ht="15" hidden="false" customHeight="false" outlineLevel="0" collapsed="false">
      <c r="A33" s="79" t="s">
        <v>705</v>
      </c>
      <c r="B33" s="79" t="s">
        <v>691</v>
      </c>
      <c r="C33" s="79" t="s">
        <v>706</v>
      </c>
    </row>
    <row r="34" customFormat="false" ht="15" hidden="false" customHeight="false" outlineLevel="0" collapsed="false">
      <c r="A34" s="79" t="s">
        <v>707</v>
      </c>
      <c r="B34" s="79" t="s">
        <v>691</v>
      </c>
      <c r="C34" s="79" t="s">
        <v>708</v>
      </c>
    </row>
    <row r="35" customFormat="false" ht="15" hidden="false" customHeight="false" outlineLevel="0" collapsed="false">
      <c r="A35" s="79"/>
      <c r="B35" s="79"/>
      <c r="C35" s="79"/>
      <c r="D35" s="79"/>
      <c r="E35" s="79"/>
      <c r="F35" s="79"/>
      <c r="G35" s="79"/>
    </row>
    <row r="37" customFormat="false" ht="15" hidden="false" customHeight="false" outlineLevel="0" collapsed="false">
      <c r="A37" s="63" t="s">
        <v>709</v>
      </c>
      <c r="B37" s="6"/>
      <c r="C37" s="6"/>
      <c r="D37" s="6"/>
      <c r="E37" s="6"/>
      <c r="F37" s="6"/>
      <c r="G37" s="6"/>
    </row>
    <row r="38" customFormat="false" ht="25.5" hidden="false" customHeight="true" outlineLevel="0" collapsed="false">
      <c r="A38" s="58" t="s">
        <v>339</v>
      </c>
      <c r="B38" s="59" t="s">
        <v>710</v>
      </c>
      <c r="C38" s="59" t="s">
        <v>711</v>
      </c>
      <c r="D38" s="59" t="s">
        <v>712</v>
      </c>
      <c r="E38" s="59" t="s">
        <v>713</v>
      </c>
      <c r="F38" s="59" t="s">
        <v>485</v>
      </c>
      <c r="G38" s="59" t="s">
        <v>272</v>
      </c>
    </row>
    <row r="39" customFormat="false" ht="35.05" hidden="false" customHeight="false" outlineLevel="0" collapsed="false">
      <c r="A39" s="79" t="s">
        <v>714</v>
      </c>
      <c r="B39" s="79" t="s">
        <v>715</v>
      </c>
      <c r="C39" s="79" t="s">
        <v>668</v>
      </c>
      <c r="D39" s="79" t="s">
        <v>662</v>
      </c>
      <c r="E39" s="79" t="s">
        <v>661</v>
      </c>
      <c r="F39" s="79"/>
      <c r="G39" s="79" t="s">
        <v>716</v>
      </c>
    </row>
    <row r="40" customFormat="false" ht="15" hidden="false" customHeight="false" outlineLevel="0" collapsed="false">
      <c r="A40" s="79" t="s">
        <v>717</v>
      </c>
      <c r="B40" s="79" t="s">
        <v>718</v>
      </c>
      <c r="C40" s="79" t="s">
        <v>668</v>
      </c>
      <c r="D40" s="79" t="s">
        <v>662</v>
      </c>
      <c r="E40" s="79" t="s">
        <v>661</v>
      </c>
      <c r="F40" s="79"/>
      <c r="G40" s="79"/>
    </row>
    <row r="41" customFormat="false" ht="15" hidden="false" customHeight="false" outlineLevel="0" collapsed="false">
      <c r="A41" s="79" t="s">
        <v>288</v>
      </c>
      <c r="B41" s="79" t="s">
        <v>719</v>
      </c>
      <c r="C41" s="79" t="s">
        <v>668</v>
      </c>
      <c r="D41" s="79" t="s">
        <v>662</v>
      </c>
      <c r="E41" s="79" t="s">
        <v>661</v>
      </c>
      <c r="F41" s="79"/>
      <c r="G41" s="79"/>
    </row>
    <row r="42" customFormat="false" ht="15" hidden="false" customHeight="false" outlineLevel="0" collapsed="false">
      <c r="A42" s="79" t="s">
        <v>720</v>
      </c>
      <c r="B42" s="79" t="s">
        <v>715</v>
      </c>
      <c r="C42" s="79" t="s">
        <v>668</v>
      </c>
      <c r="D42" s="79"/>
      <c r="E42" s="79" t="s">
        <v>667</v>
      </c>
      <c r="F42" s="79"/>
      <c r="G42" s="79" t="s">
        <v>721</v>
      </c>
    </row>
    <row r="43" customFormat="false" ht="15" hidden="false" customHeight="false" outlineLevel="0" collapsed="false">
      <c r="A43" s="79" t="s">
        <v>297</v>
      </c>
      <c r="B43" s="79" t="s">
        <v>715</v>
      </c>
      <c r="C43" s="79" t="s">
        <v>662</v>
      </c>
      <c r="D43" s="79" t="s">
        <v>668</v>
      </c>
      <c r="E43" s="79" t="s">
        <v>661</v>
      </c>
      <c r="F43" s="79"/>
      <c r="G43" s="79"/>
    </row>
    <row r="44" customFormat="false" ht="15" hidden="false" customHeight="false" outlineLevel="0" collapsed="false">
      <c r="A44" s="79"/>
      <c r="B44" s="79"/>
      <c r="C44" s="79"/>
      <c r="D44" s="79"/>
      <c r="E44" s="79"/>
      <c r="F44" s="79"/>
      <c r="G44" s="79"/>
    </row>
    <row r="45" customFormat="false" ht="15" hidden="false" customHeight="false" outlineLevel="0" collapsed="false">
      <c r="A45" s="79"/>
      <c r="B45" s="79"/>
      <c r="C45" s="79"/>
      <c r="D45" s="79"/>
      <c r="E45" s="79"/>
      <c r="F45" s="79"/>
      <c r="G45" s="79"/>
    </row>
    <row r="46" customFormat="false" ht="15" hidden="false" customHeight="false" outlineLevel="0" collapsed="false">
      <c r="A46" s="79"/>
      <c r="B46" s="79"/>
      <c r="C46" s="79"/>
      <c r="D46" s="79"/>
      <c r="E46" s="79"/>
      <c r="F46" s="79"/>
      <c r="G46" s="79"/>
    </row>
    <row r="48" customFormat="false" ht="15" hidden="false" customHeight="false" outlineLevel="0" collapsed="false">
      <c r="A48" s="108" t="s">
        <v>722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P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3" min="2" style="0" width="10"/>
    <col collapsed="false" customWidth="true" hidden="false" outlineLevel="0" max="15" min="14" style="0" width="12"/>
    <col collapsed="false" customWidth="true" hidden="false" outlineLevel="0" max="16" min="16" style="0" width="13"/>
  </cols>
  <sheetData>
    <row r="1" customFormat="false" ht="22.05" hidden="false" customHeight="false" outlineLevel="0" collapsed="false">
      <c r="A1" s="55" t="s">
        <v>723</v>
      </c>
    </row>
    <row r="2" customFormat="false" ht="15" hidden="false" customHeight="false" outlineLevel="0" collapsed="false">
      <c r="A2" s="56" t="s">
        <v>724</v>
      </c>
    </row>
    <row r="5" customFormat="false" ht="30" hidden="false" customHeight="true" outlineLevel="0" collapsed="false">
      <c r="A5" s="58" t="s">
        <v>725</v>
      </c>
      <c r="B5" s="59" t="s">
        <v>726</v>
      </c>
      <c r="C5" s="59" t="s">
        <v>727</v>
      </c>
      <c r="D5" s="59" t="s">
        <v>728</v>
      </c>
      <c r="E5" s="59" t="s">
        <v>729</v>
      </c>
      <c r="F5" s="59" t="s">
        <v>730</v>
      </c>
      <c r="G5" s="59" t="s">
        <v>731</v>
      </c>
      <c r="H5" s="59" t="s">
        <v>732</v>
      </c>
      <c r="I5" s="59" t="s">
        <v>733</v>
      </c>
      <c r="J5" s="59" t="s">
        <v>734</v>
      </c>
      <c r="K5" s="59" t="s">
        <v>735</v>
      </c>
      <c r="L5" s="59" t="s">
        <v>736</v>
      </c>
      <c r="M5" s="59" t="s">
        <v>737</v>
      </c>
      <c r="N5" s="59" t="s">
        <v>738</v>
      </c>
      <c r="O5" s="59" t="s">
        <v>739</v>
      </c>
      <c r="P5" s="59" t="s">
        <v>740</v>
      </c>
    </row>
    <row r="6" customFormat="false" ht="15" hidden="false" customHeight="false" outlineLevel="0" collapsed="false">
      <c r="A6" s="74" t="s">
        <v>741</v>
      </c>
      <c r="B6" s="109" t="n">
        <v>30</v>
      </c>
      <c r="C6" s="109" t="n">
        <v>28</v>
      </c>
      <c r="D6" s="109" t="n">
        <v>33</v>
      </c>
      <c r="E6" s="109" t="n">
        <v>31</v>
      </c>
      <c r="F6" s="109" t="n">
        <v>34</v>
      </c>
      <c r="G6" s="109" t="n">
        <v>29</v>
      </c>
      <c r="H6" s="109" t="n">
        <v>27</v>
      </c>
      <c r="I6" s="109" t="n">
        <v>32</v>
      </c>
      <c r="J6" s="109" t="n">
        <v>35</v>
      </c>
      <c r="K6" s="109"/>
      <c r="L6" s="109"/>
      <c r="M6" s="109"/>
      <c r="N6" s="110" t="n">
        <f aca="false">SUM(B6:M6)</f>
        <v>279</v>
      </c>
      <c r="O6" s="109" t="n">
        <v>30</v>
      </c>
      <c r="P6" s="111" t="str">
        <f aca="false">IF(COUNT(B6:M6)=0,"",IF(N6&gt;=O6*COUNT(B6:M6),"On pace","Behind"))</f>
        <v>On pace</v>
      </c>
    </row>
    <row r="7" customFormat="false" ht="15" hidden="false" customHeight="false" outlineLevel="0" collapsed="false">
      <c r="A7" s="74" t="s">
        <v>742</v>
      </c>
      <c r="B7" s="109" t="n">
        <v>8200</v>
      </c>
      <c r="C7" s="109" t="n">
        <v>7900</v>
      </c>
      <c r="D7" s="109" t="n">
        <v>9600</v>
      </c>
      <c r="E7" s="109" t="n">
        <v>10400</v>
      </c>
      <c r="F7" s="109" t="n">
        <v>11800</v>
      </c>
      <c r="G7" s="109" t="n">
        <v>9900</v>
      </c>
      <c r="H7" s="109" t="n">
        <v>9100</v>
      </c>
      <c r="I7" s="109" t="n">
        <v>12300</v>
      </c>
      <c r="J7" s="109" t="n">
        <v>13800</v>
      </c>
      <c r="K7" s="109"/>
      <c r="L7" s="109"/>
      <c r="M7" s="109"/>
      <c r="N7" s="110" t="n">
        <f aca="false">SUM(B7:M7)</f>
        <v>93000</v>
      </c>
      <c r="O7" s="109" t="n">
        <v>10000</v>
      </c>
      <c r="P7" s="111" t="str">
        <f aca="false">IF(COUNT(B7:M7)=0,"",IF(N7&gt;=O7*COUNT(B7:M7),"On pace","Behind"))</f>
        <v>On pace</v>
      </c>
    </row>
    <row r="8" customFormat="false" ht="15" hidden="false" customHeight="false" outlineLevel="0" collapsed="false">
      <c r="A8" s="74" t="s">
        <v>743</v>
      </c>
      <c r="B8" s="109" t="n">
        <v>410</v>
      </c>
      <c r="C8" s="109" t="n">
        <v>380</v>
      </c>
      <c r="D8" s="109" t="n">
        <v>520</v>
      </c>
      <c r="E8" s="109" t="n">
        <v>560</v>
      </c>
      <c r="F8" s="109" t="n">
        <v>690</v>
      </c>
      <c r="G8" s="109" t="n">
        <v>540</v>
      </c>
      <c r="H8" s="109" t="n">
        <v>470</v>
      </c>
      <c r="I8" s="109" t="n">
        <v>720</v>
      </c>
      <c r="J8" s="109" t="n">
        <v>810</v>
      </c>
      <c r="K8" s="109"/>
      <c r="L8" s="109"/>
      <c r="M8" s="109"/>
      <c r="N8" s="110" t="n">
        <f aca="false">SUM(B8:M8)</f>
        <v>5100</v>
      </c>
      <c r="O8" s="109" t="n">
        <v>500</v>
      </c>
      <c r="P8" s="111" t="str">
        <f aca="false">IF(COUNT(B8:M8)=0,"",IF(N8&gt;=O8*COUNT(B8:M8),"On pace","Behind"))</f>
        <v>On pace</v>
      </c>
    </row>
    <row r="9" customFormat="false" ht="15" hidden="false" customHeight="false" outlineLevel="0" collapsed="false">
      <c r="A9" s="74" t="s">
        <v>744</v>
      </c>
      <c r="B9" s="109" t="n">
        <v>120</v>
      </c>
      <c r="C9" s="109" t="n">
        <v>105</v>
      </c>
      <c r="D9" s="109" t="n">
        <v>160</v>
      </c>
      <c r="E9" s="109" t="n">
        <v>170</v>
      </c>
      <c r="F9" s="109" t="n">
        <v>210</v>
      </c>
      <c r="G9" s="109" t="n">
        <v>150</v>
      </c>
      <c r="H9" s="109" t="n">
        <v>140</v>
      </c>
      <c r="I9" s="109" t="n">
        <v>230</v>
      </c>
      <c r="J9" s="109" t="n">
        <v>260</v>
      </c>
      <c r="K9" s="109"/>
      <c r="L9" s="109"/>
      <c r="M9" s="109"/>
      <c r="N9" s="110" t="n">
        <f aca="false">SUM(B9:M9)</f>
        <v>1545</v>
      </c>
      <c r="O9" s="109" t="n">
        <v>150</v>
      </c>
      <c r="P9" s="111" t="str">
        <f aca="false">IF(COUNT(B9:M9)=0,"",IF(N9&gt;=O9*COUNT(B9:M9),"On pace","Behind"))</f>
        <v>On pace</v>
      </c>
    </row>
    <row r="10" customFormat="false" ht="15" hidden="false" customHeight="false" outlineLevel="0" collapsed="false">
      <c r="A10" s="74" t="s">
        <v>745</v>
      </c>
      <c r="B10" s="109" t="n">
        <v>45</v>
      </c>
      <c r="C10" s="109" t="n">
        <v>38</v>
      </c>
      <c r="D10" s="109" t="n">
        <v>62</v>
      </c>
      <c r="E10" s="109" t="n">
        <v>58</v>
      </c>
      <c r="F10" s="109" t="n">
        <v>71</v>
      </c>
      <c r="G10" s="109" t="n">
        <v>49</v>
      </c>
      <c r="H10" s="109" t="n">
        <v>44</v>
      </c>
      <c r="I10" s="109" t="n">
        <v>80</v>
      </c>
      <c r="J10" s="109" t="n">
        <v>92</v>
      </c>
      <c r="K10" s="109"/>
      <c r="L10" s="109"/>
      <c r="M10" s="109"/>
      <c r="N10" s="110" t="n">
        <f aca="false">SUM(B10:M10)</f>
        <v>539</v>
      </c>
      <c r="O10" s="109" t="n">
        <v>50</v>
      </c>
      <c r="P10" s="111" t="str">
        <f aca="false">IF(COUNT(B10:M10)=0,"",IF(N10&gt;=O10*COUNT(B10:M10),"On pace","Behind"))</f>
        <v>On pace</v>
      </c>
    </row>
    <row r="11" customFormat="false" ht="15" hidden="false" customHeight="false" outlineLevel="0" collapsed="false">
      <c r="A11" s="74" t="s">
        <v>746</v>
      </c>
      <c r="B11" s="109" t="n">
        <v>12</v>
      </c>
      <c r="C11" s="109" t="n">
        <v>10</v>
      </c>
      <c r="D11" s="109" t="n">
        <v>15</v>
      </c>
      <c r="E11" s="109" t="n">
        <v>14</v>
      </c>
      <c r="F11" s="109" t="n">
        <v>18</v>
      </c>
      <c r="G11" s="109" t="n">
        <v>13</v>
      </c>
      <c r="H11" s="109" t="n">
        <v>12</v>
      </c>
      <c r="I11" s="109" t="n">
        <v>20</v>
      </c>
      <c r="J11" s="109" t="n">
        <v>22</v>
      </c>
      <c r="K11" s="109"/>
      <c r="L11" s="109"/>
      <c r="M11" s="109"/>
      <c r="N11" s="110" t="n">
        <f aca="false">SUM(B11:M11)</f>
        <v>136</v>
      </c>
      <c r="O11" s="109" t="n">
        <v>14</v>
      </c>
      <c r="P11" s="111" t="str">
        <f aca="false">IF(COUNT(B11:M11)=0,"",IF(N11&gt;=O11*COUNT(B11:M11),"On pace","Behind"))</f>
        <v>On pace</v>
      </c>
    </row>
    <row r="12" customFormat="false" ht="15" hidden="false" customHeight="false" outlineLevel="0" collapsed="false">
      <c r="A12" s="74" t="s">
        <v>747</v>
      </c>
      <c r="B12" s="109" t="n">
        <v>7</v>
      </c>
      <c r="C12" s="109" t="n">
        <v>6</v>
      </c>
      <c r="D12" s="109" t="n">
        <v>9</v>
      </c>
      <c r="E12" s="109" t="n">
        <v>9</v>
      </c>
      <c r="F12" s="109" t="n">
        <v>12</v>
      </c>
      <c r="G12" s="109" t="n">
        <v>8</v>
      </c>
      <c r="H12" s="109" t="n">
        <v>8</v>
      </c>
      <c r="I12" s="109" t="n">
        <v>13</v>
      </c>
      <c r="J12" s="109" t="n">
        <v>14</v>
      </c>
      <c r="K12" s="109"/>
      <c r="L12" s="109"/>
      <c r="M12" s="109"/>
      <c r="N12" s="110" t="n">
        <f aca="false">SUM(B12:M12)</f>
        <v>86</v>
      </c>
      <c r="O12" s="109" t="n">
        <v>10</v>
      </c>
      <c r="P12" s="111" t="str">
        <f aca="false">IF(COUNT(B12:M12)=0,"",IF(N12&gt;=O12*COUNT(B12:M12),"On pace","Behind"))</f>
        <v>Behind</v>
      </c>
    </row>
    <row r="13" customFormat="false" ht="15" hidden="false" customHeight="false" outlineLevel="0" collapsed="false">
      <c r="A13" s="74" t="s">
        <v>748</v>
      </c>
      <c r="B13" s="109" t="n">
        <v>2</v>
      </c>
      <c r="C13" s="109" t="n">
        <v>1</v>
      </c>
      <c r="D13" s="109" t="n">
        <v>3</v>
      </c>
      <c r="E13" s="109" t="n">
        <v>2</v>
      </c>
      <c r="F13" s="109" t="n">
        <v>4</v>
      </c>
      <c r="G13" s="109" t="n">
        <v>2</v>
      </c>
      <c r="H13" s="109" t="n">
        <v>1</v>
      </c>
      <c r="I13" s="109" t="n">
        <v>3</v>
      </c>
      <c r="J13" s="109" t="n">
        <v>4</v>
      </c>
      <c r="K13" s="109"/>
      <c r="L13" s="109"/>
      <c r="M13" s="109"/>
      <c r="N13" s="110" t="n">
        <f aca="false">SUM(B13:M13)</f>
        <v>22</v>
      </c>
      <c r="O13" s="109" t="n">
        <v>2</v>
      </c>
      <c r="P13" s="111" t="str">
        <f aca="false">IF(COUNT(B13:M13)=0,"",IF(N13&gt;=O13*COUNT(B13:M13),"On pace","Behind"))</f>
        <v>On pace</v>
      </c>
    </row>
    <row r="14" customFormat="false" ht="15" hidden="false" customHeight="false" outlineLevel="0" collapsed="false">
      <c r="A14" s="74" t="s">
        <v>749</v>
      </c>
      <c r="B14" s="82" t="n">
        <v>1400</v>
      </c>
      <c r="C14" s="82" t="n">
        <v>1400</v>
      </c>
      <c r="D14" s="82" t="n">
        <v>1600</v>
      </c>
      <c r="E14" s="82" t="n">
        <v>1600</v>
      </c>
      <c r="F14" s="82" t="n">
        <v>1600</v>
      </c>
      <c r="G14" s="82" t="n">
        <v>1500</v>
      </c>
      <c r="H14" s="82" t="n">
        <v>1400</v>
      </c>
      <c r="I14" s="82" t="n">
        <v>1600</v>
      </c>
      <c r="J14" s="82" t="n">
        <v>1600</v>
      </c>
      <c r="K14" s="82"/>
      <c r="L14" s="82"/>
      <c r="M14" s="82"/>
      <c r="N14" s="112" t="n">
        <f aca="false">SUM(B14:M14)</f>
        <v>13700</v>
      </c>
      <c r="O14" s="82" t="n">
        <v>1600</v>
      </c>
      <c r="P14" s="111" t="str">
        <f aca="false">IF(COUNT(B14:M14)=0,"",IF(N14&gt;=O14*COUNT(B14:M14),"On pace","Behind"))</f>
        <v>Behind</v>
      </c>
    </row>
    <row r="15" customFormat="false" ht="24" hidden="false" customHeight="true" outlineLevel="0" collapsed="false">
      <c r="A15" s="58" t="s">
        <v>750</v>
      </c>
      <c r="B15" s="59" t="s">
        <v>726</v>
      </c>
      <c r="C15" s="59" t="s">
        <v>727</v>
      </c>
      <c r="D15" s="59" t="s">
        <v>728</v>
      </c>
      <c r="E15" s="59" t="s">
        <v>729</v>
      </c>
      <c r="F15" s="59" t="s">
        <v>730</v>
      </c>
      <c r="G15" s="59" t="s">
        <v>731</v>
      </c>
      <c r="H15" s="59" t="s">
        <v>732</v>
      </c>
      <c r="I15" s="59" t="s">
        <v>733</v>
      </c>
      <c r="J15" s="59" t="s">
        <v>734</v>
      </c>
      <c r="K15" s="59" t="s">
        <v>735</v>
      </c>
      <c r="L15" s="59" t="s">
        <v>736</v>
      </c>
      <c r="M15" s="59" t="s">
        <v>737</v>
      </c>
      <c r="N15" s="59" t="s">
        <v>738</v>
      </c>
      <c r="O15" s="59"/>
      <c r="P15" s="59"/>
    </row>
    <row r="16" customFormat="false" ht="15" hidden="false" customHeight="false" outlineLevel="0" collapsed="false">
      <c r="A16" s="74" t="s">
        <v>751</v>
      </c>
      <c r="B16" s="113" t="n">
        <f aca="false">IF(N(B7)=0,"",B8/B7)</f>
        <v>0.05</v>
      </c>
      <c r="C16" s="113" t="n">
        <f aca="false">IF(N(C7)=0,"",C8/C7)</f>
        <v>0.0481012658227848</v>
      </c>
      <c r="D16" s="113" t="n">
        <f aca="false">IF(N(D7)=0,"",D8/D7)</f>
        <v>0.0541666666666667</v>
      </c>
      <c r="E16" s="113" t="n">
        <f aca="false">IF(N(E7)=0,"",E8/E7)</f>
        <v>0.0538461538461539</v>
      </c>
      <c r="F16" s="113" t="n">
        <f aca="false">IF(N(F7)=0,"",F8/F7)</f>
        <v>0.0584745762711864</v>
      </c>
      <c r="G16" s="113" t="n">
        <f aca="false">IF(N(G7)=0,"",G8/G7)</f>
        <v>0.0545454545454545</v>
      </c>
      <c r="H16" s="113" t="n">
        <f aca="false">IF(N(H7)=0,"",H8/H7)</f>
        <v>0.0516483516483516</v>
      </c>
      <c r="I16" s="113" t="n">
        <f aca="false">IF(N(I7)=0,"",I8/I7)</f>
        <v>0.0585365853658537</v>
      </c>
      <c r="J16" s="113" t="n">
        <f aca="false">IF(N(J7)=0,"",J8/J7)</f>
        <v>0.058695652173913</v>
      </c>
      <c r="K16" s="113" t="str">
        <f aca="false">IF(N(K7)=0,"",K8/K7)</f>
        <v/>
      </c>
      <c r="L16" s="113" t="str">
        <f aca="false">IF(N(L7)=0,"",L8/L7)</f>
        <v/>
      </c>
      <c r="M16" s="113" t="str">
        <f aca="false">IF(N(M7)=0,"",M8/M7)</f>
        <v/>
      </c>
      <c r="N16" s="113" t="n">
        <f aca="false">IF(N(N7)=0,"",N8/N7)</f>
        <v>0.0548387096774194</v>
      </c>
    </row>
    <row r="17" customFormat="false" ht="15" hidden="false" customHeight="false" outlineLevel="0" collapsed="false">
      <c r="A17" s="74" t="s">
        <v>752</v>
      </c>
      <c r="B17" s="113" t="n">
        <f aca="false">IF(N(B7)=0,"",B9/B7)</f>
        <v>0.0146341463414634</v>
      </c>
      <c r="C17" s="113" t="n">
        <f aca="false">IF(N(C7)=0,"",C9/C7)</f>
        <v>0.0132911392405063</v>
      </c>
      <c r="D17" s="113" t="n">
        <f aca="false">IF(N(D7)=0,"",D9/D7)</f>
        <v>0.0166666666666667</v>
      </c>
      <c r="E17" s="113" t="n">
        <f aca="false">IF(N(E7)=0,"",E9/E7)</f>
        <v>0.0163461538461538</v>
      </c>
      <c r="F17" s="113" t="n">
        <f aca="false">IF(N(F7)=0,"",F9/F7)</f>
        <v>0.0177966101694915</v>
      </c>
      <c r="G17" s="113" t="n">
        <f aca="false">IF(N(G7)=0,"",G9/G7)</f>
        <v>0.0151515151515152</v>
      </c>
      <c r="H17" s="113" t="n">
        <f aca="false">IF(N(H7)=0,"",H9/H7)</f>
        <v>0.0153846153846154</v>
      </c>
      <c r="I17" s="113" t="n">
        <f aca="false">IF(N(I7)=0,"",I9/I7)</f>
        <v>0.0186991869918699</v>
      </c>
      <c r="J17" s="113" t="n">
        <f aca="false">IF(N(J7)=0,"",J9/J7)</f>
        <v>0.0188405797101449</v>
      </c>
      <c r="K17" s="113" t="str">
        <f aca="false">IF(N(K7)=0,"",K9/K7)</f>
        <v/>
      </c>
      <c r="L17" s="113" t="str">
        <f aca="false">IF(N(L7)=0,"",L9/L7)</f>
        <v/>
      </c>
      <c r="M17" s="113" t="str">
        <f aca="false">IF(N(M7)=0,"",M9/M7)</f>
        <v/>
      </c>
      <c r="N17" s="113" t="n">
        <f aca="false">IF(N(N7)=0,"",N9/N7)</f>
        <v>0.0166129032258065</v>
      </c>
    </row>
    <row r="18" customFormat="false" ht="15" hidden="false" customHeight="false" outlineLevel="0" collapsed="false">
      <c r="A18" s="74" t="s">
        <v>753</v>
      </c>
      <c r="B18" s="114" t="n">
        <f aca="false">IF(N(B12)=0,"",B14/B12)</f>
        <v>200</v>
      </c>
      <c r="C18" s="114" t="n">
        <f aca="false">IF(N(C12)=0,"",C14/C12)</f>
        <v>233.333333333333</v>
      </c>
      <c r="D18" s="114" t="n">
        <f aca="false">IF(N(D12)=0,"",D14/D12)</f>
        <v>177.777777777778</v>
      </c>
      <c r="E18" s="114" t="n">
        <f aca="false">IF(N(E12)=0,"",E14/E12)</f>
        <v>177.777777777778</v>
      </c>
      <c r="F18" s="114" t="n">
        <f aca="false">IF(N(F12)=0,"",F14/F12)</f>
        <v>133.333333333333</v>
      </c>
      <c r="G18" s="114" t="n">
        <f aca="false">IF(N(G12)=0,"",G14/G12)</f>
        <v>187.5</v>
      </c>
      <c r="H18" s="114" t="n">
        <f aca="false">IF(N(H12)=0,"",H14/H12)</f>
        <v>175</v>
      </c>
      <c r="I18" s="114" t="n">
        <f aca="false">IF(N(I12)=0,"",I14/I12)</f>
        <v>123.076923076923</v>
      </c>
      <c r="J18" s="114" t="n">
        <f aca="false">IF(N(J12)=0,"",J14/J12)</f>
        <v>114.285714285714</v>
      </c>
      <c r="K18" s="114" t="str">
        <f aca="false">IF(N(K12)=0,"",K14/K12)</f>
        <v/>
      </c>
      <c r="L18" s="114" t="str">
        <f aca="false">IF(N(L12)=0,"",L14/L12)</f>
        <v/>
      </c>
      <c r="M18" s="114" t="str">
        <f aca="false">IF(N(M12)=0,"",M14/M12)</f>
        <v/>
      </c>
      <c r="N18" s="114" t="n">
        <f aca="false">IF(N(N12)=0,"",N14/N12)</f>
        <v>159.302325581395</v>
      </c>
    </row>
    <row r="19" customFormat="false" ht="15" hidden="false" customHeight="false" outlineLevel="0" collapsed="false">
      <c r="A19" s="74" t="s">
        <v>754</v>
      </c>
      <c r="B19" s="115" t="n">
        <f aca="false">IF(N(B6)=0,"",B11/B6*10)</f>
        <v>4</v>
      </c>
      <c r="C19" s="115" t="n">
        <f aca="false">IF(N(C6)=0,"",C11/C6*10)</f>
        <v>3.57142857142857</v>
      </c>
      <c r="D19" s="115" t="n">
        <f aca="false">IF(N(D6)=0,"",D11/D6*10)</f>
        <v>4.54545454545455</v>
      </c>
      <c r="E19" s="115" t="n">
        <f aca="false">IF(N(E6)=0,"",E11/E6*10)</f>
        <v>4.51612903225806</v>
      </c>
      <c r="F19" s="115" t="n">
        <f aca="false">IF(N(F6)=0,"",F11/F6*10)</f>
        <v>5.29411764705882</v>
      </c>
      <c r="G19" s="115" t="n">
        <f aca="false">IF(N(G6)=0,"",G11/G6*10)</f>
        <v>4.48275862068966</v>
      </c>
      <c r="H19" s="115" t="n">
        <f aca="false">IF(N(H6)=0,"",H11/H6*10)</f>
        <v>4.44444444444445</v>
      </c>
      <c r="I19" s="115" t="n">
        <f aca="false">IF(N(I6)=0,"",I11/I6*10)</f>
        <v>6.25</v>
      </c>
      <c r="J19" s="115" t="n">
        <f aca="false">IF(N(J6)=0,"",J11/J6*10)</f>
        <v>6.28571428571429</v>
      </c>
      <c r="K19" s="115" t="str">
        <f aca="false">IF(N(K6)=0,"",K11/K6*10)</f>
        <v/>
      </c>
      <c r="L19" s="115" t="str">
        <f aca="false">IF(N(L6)=0,"",L11/L6*10)</f>
        <v/>
      </c>
      <c r="M19" s="115" t="str">
        <f aca="false">IF(N(M6)=0,"",M11/M6*10)</f>
        <v/>
      </c>
      <c r="N19" s="115" t="n">
        <f aca="false">IF(N(N6)=0,"",N11/N6*10)</f>
        <v>4.87455197132617</v>
      </c>
    </row>
    <row r="21" customFormat="false" ht="15" hidden="false" customHeight="false" outlineLevel="0" collapsed="false">
      <c r="A21" s="116" t="s">
        <v>755</v>
      </c>
    </row>
  </sheetData>
  <conditionalFormatting sqref="P6:P13">
    <cfRule type="expression" priority="2" aboveAverage="0" equalAverage="0" bottom="0" percent="0" rank="0" text="" dxfId="11">
      <formula>P6="On pace"</formula>
    </cfRule>
    <cfRule type="expression" priority="3" aboveAverage="0" equalAverage="0" bottom="0" percent="0" rank="0" text="" dxfId="12">
      <formula>P6="Behind"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C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
    <col collapsed="false" customWidth="true" hidden="false" outlineLevel="0" max="3" min="3" style="0" width="120"/>
  </cols>
  <sheetData>
    <row r="1" customFormat="false" ht="15" hidden="false" customHeight="false" outlineLevel="0" collapsed="false">
      <c r="C1" s="2" t="s">
        <v>756</v>
      </c>
    </row>
    <row r="2" customFormat="false" ht="31.5" hidden="false" customHeight="true" outlineLevel="0" collapsed="false">
      <c r="C2" s="3" t="s">
        <v>757</v>
      </c>
    </row>
    <row r="3" customFormat="false" ht="36" hidden="false" customHeight="true" outlineLevel="0" collapsed="false">
      <c r="C3" s="4" t="s">
        <v>758</v>
      </c>
    </row>
    <row r="4" customFormat="false" ht="15" hidden="false" customHeight="false" outlineLevel="0" collapsed="false">
      <c r="C4" s="1"/>
    </row>
    <row r="5" customFormat="false" ht="19.5" hidden="false" customHeight="true" outlineLevel="0" collapsed="false">
      <c r="B5" s="6"/>
      <c r="C5" s="7" t="s">
        <v>759</v>
      </c>
    </row>
    <row r="6" customFormat="false" ht="30" hidden="false" customHeight="true" outlineLevel="0" collapsed="false">
      <c r="B6" s="11" t="s">
        <v>16</v>
      </c>
      <c r="C6" s="5" t="s">
        <v>760</v>
      </c>
    </row>
    <row r="7" customFormat="false" ht="30" hidden="false" customHeight="true" outlineLevel="0" collapsed="false">
      <c r="B7" s="11" t="s">
        <v>16</v>
      </c>
      <c r="C7" s="5" t="s">
        <v>761</v>
      </c>
    </row>
    <row r="8" customFormat="false" ht="30" hidden="false" customHeight="true" outlineLevel="0" collapsed="false">
      <c r="B8" s="11" t="s">
        <v>16</v>
      </c>
      <c r="C8" s="5" t="s">
        <v>762</v>
      </c>
    </row>
    <row r="9" customFormat="false" ht="45.75" hidden="false" customHeight="true" outlineLevel="0" collapsed="false">
      <c r="B9" s="11" t="s">
        <v>16</v>
      </c>
      <c r="C9" s="5" t="s">
        <v>763</v>
      </c>
    </row>
    <row r="10" customFormat="false" ht="45.75" hidden="false" customHeight="true" outlineLevel="0" collapsed="false">
      <c r="B10" s="11" t="s">
        <v>16</v>
      </c>
      <c r="C10" s="5" t="s">
        <v>764</v>
      </c>
    </row>
    <row r="11" customFormat="false" ht="30" hidden="false" customHeight="true" outlineLevel="0" collapsed="false">
      <c r="B11" s="11" t="s">
        <v>16</v>
      </c>
      <c r="C11" s="5" t="s">
        <v>765</v>
      </c>
    </row>
    <row r="12" customFormat="false" ht="30" hidden="false" customHeight="true" outlineLevel="0" collapsed="false">
      <c r="B12" s="11" t="s">
        <v>16</v>
      </c>
      <c r="C12" s="5" t="s">
        <v>766</v>
      </c>
    </row>
    <row r="13" customFormat="false" ht="30" hidden="false" customHeight="true" outlineLevel="0" collapsed="false">
      <c r="B13" s="11" t="s">
        <v>16</v>
      </c>
      <c r="C13" s="5" t="s">
        <v>767</v>
      </c>
    </row>
    <row r="14" customFormat="false" ht="30" hidden="false" customHeight="true" outlineLevel="0" collapsed="false">
      <c r="B14" s="11" t="s">
        <v>16</v>
      </c>
      <c r="C14" s="5" t="s">
        <v>768</v>
      </c>
    </row>
    <row r="15" customFormat="false" ht="30" hidden="false" customHeight="true" outlineLevel="0" collapsed="false">
      <c r="B15" s="11" t="s">
        <v>16</v>
      </c>
      <c r="C15" s="5" t="s">
        <v>769</v>
      </c>
    </row>
    <row r="16" customFormat="false" ht="30" hidden="false" customHeight="true" outlineLevel="0" collapsed="false">
      <c r="B16" s="11" t="s">
        <v>16</v>
      </c>
      <c r="C16" s="5" t="s">
        <v>770</v>
      </c>
    </row>
    <row r="17" customFormat="false" ht="45.75" hidden="false" customHeight="true" outlineLevel="0" collapsed="false">
      <c r="B17" s="11" t="s">
        <v>16</v>
      </c>
      <c r="C17" s="5" t="s">
        <v>771</v>
      </c>
    </row>
    <row r="18" customFormat="false" ht="15" hidden="false" customHeight="false" outlineLevel="0" collapsed="false">
      <c r="C18" s="1"/>
    </row>
    <row r="19" customFormat="false" ht="19.5" hidden="false" customHeight="true" outlineLevel="0" collapsed="false">
      <c r="B19" s="6"/>
      <c r="C19" s="7" t="s">
        <v>772</v>
      </c>
    </row>
    <row r="20" customFormat="false" ht="45.75" hidden="false" customHeight="true" outlineLevel="0" collapsed="false">
      <c r="B20" s="11" t="s">
        <v>16</v>
      </c>
      <c r="C20" s="5" t="s">
        <v>773</v>
      </c>
    </row>
    <row r="21" customFormat="false" ht="30" hidden="false" customHeight="true" outlineLevel="0" collapsed="false">
      <c r="B21" s="11" t="s">
        <v>16</v>
      </c>
      <c r="C21" s="5" t="s">
        <v>774</v>
      </c>
    </row>
    <row r="22" customFormat="false" ht="15" hidden="false" customHeight="false" outlineLevel="0" collapsed="false">
      <c r="C22" s="1"/>
    </row>
    <row r="23" customFormat="false" ht="19.5" hidden="false" customHeight="true" outlineLevel="0" collapsed="false">
      <c r="B23" s="6"/>
      <c r="C23" s="7" t="s">
        <v>775</v>
      </c>
    </row>
    <row r="24" customFormat="false" ht="30" hidden="false" customHeight="true" outlineLevel="0" collapsed="false">
      <c r="B24" s="11" t="s">
        <v>16</v>
      </c>
      <c r="C24" s="5" t="s">
        <v>776</v>
      </c>
    </row>
    <row r="25" customFormat="false" ht="30" hidden="false" customHeight="true" outlineLevel="0" collapsed="false">
      <c r="B25" s="11" t="s">
        <v>16</v>
      </c>
      <c r="C25" s="5" t="s">
        <v>777</v>
      </c>
    </row>
    <row r="26" customFormat="false" ht="30" hidden="false" customHeight="true" outlineLevel="0" collapsed="false">
      <c r="B26" s="11" t="s">
        <v>16</v>
      </c>
      <c r="C26" s="5" t="s">
        <v>778</v>
      </c>
    </row>
    <row r="27" customFormat="false" ht="30" hidden="false" customHeight="true" outlineLevel="0" collapsed="false">
      <c r="B27" s="11" t="s">
        <v>16</v>
      </c>
      <c r="C27" s="5" t="s">
        <v>779</v>
      </c>
    </row>
    <row r="28" customFormat="false" ht="15" hidden="false" customHeight="false" outlineLevel="0" collapsed="false">
      <c r="C28" s="1"/>
    </row>
    <row r="29" customFormat="false" ht="19.5" hidden="false" customHeight="true" outlineLevel="0" collapsed="false">
      <c r="B29" s="6"/>
      <c r="C29" s="7" t="s">
        <v>780</v>
      </c>
    </row>
    <row r="30" customFormat="false" ht="30" hidden="false" customHeight="true" outlineLevel="0" collapsed="false">
      <c r="B30" s="11" t="s">
        <v>16</v>
      </c>
      <c r="C30" s="5" t="s">
        <v>781</v>
      </c>
    </row>
    <row r="31" customFormat="false" ht="30" hidden="false" customHeight="true" outlineLevel="0" collapsed="false">
      <c r="B31" s="11" t="s">
        <v>16</v>
      </c>
      <c r="C31" s="5" t="s">
        <v>782</v>
      </c>
    </row>
    <row r="32" customFormat="false" ht="30" hidden="false" customHeight="true" outlineLevel="0" collapsed="false">
      <c r="B32" s="11" t="s">
        <v>16</v>
      </c>
      <c r="C32" s="5" t="s">
        <v>783</v>
      </c>
    </row>
    <row r="33" customFormat="false" ht="30" hidden="false" customHeight="true" outlineLevel="0" collapsed="false">
      <c r="B33" s="11" t="s">
        <v>16</v>
      </c>
      <c r="C33" s="5" t="s">
        <v>784</v>
      </c>
    </row>
    <row r="34" customFormat="false" ht="30" hidden="false" customHeight="true" outlineLevel="0" collapsed="false">
      <c r="B34" s="11" t="s">
        <v>16</v>
      </c>
      <c r="C34" s="5" t="s">
        <v>785</v>
      </c>
    </row>
    <row r="35" customFormat="false" ht="15" hidden="false" customHeight="false" outlineLevel="0" collapsed="false">
      <c r="C35" s="1"/>
    </row>
    <row r="36" customFormat="false" ht="22.35" hidden="false" customHeight="false" outlineLevel="0" collapsed="false">
      <c r="C36" s="14" t="s">
        <v>786</v>
      </c>
    </row>
    <row r="37" customFormat="false" ht="22.35" hidden="false" customHeight="false" outlineLevel="0" collapsed="false">
      <c r="C37" s="14" t="s">
        <v>787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B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
    <col collapsed="false" customWidth="true" hidden="false" outlineLevel="0" max="3" min="3" style="0" width="28"/>
    <col collapsed="false" customWidth="true" hidden="false" outlineLevel="0" max="4" min="4" style="0" width="96"/>
    <col collapsed="false" customWidth="true" hidden="false" outlineLevel="0" max="5" min="5" style="0" width="40"/>
  </cols>
  <sheetData>
    <row r="1" customFormat="false" ht="22.05" hidden="false" customHeight="false" outlineLevel="0" collapsed="false">
      <c r="B1" s="55" t="s">
        <v>788</v>
      </c>
    </row>
    <row r="2" customFormat="false" ht="15" hidden="false" customHeight="false" outlineLevel="0" collapsed="false">
      <c r="B2" s="56" t="s">
        <v>789</v>
      </c>
    </row>
    <row r="4" customFormat="false" ht="15" hidden="false" customHeight="false" outlineLevel="0" collapsed="false">
      <c r="B4" s="117"/>
      <c r="C4" s="118" t="s">
        <v>790</v>
      </c>
      <c r="D4" s="118" t="s">
        <v>791</v>
      </c>
      <c r="E4" s="118" t="s">
        <v>792</v>
      </c>
    </row>
    <row r="5" customFormat="false" ht="19.5" hidden="false" customHeight="true" outlineLevel="0" collapsed="false">
      <c r="B5" s="63" t="s">
        <v>793</v>
      </c>
      <c r="C5" s="6"/>
      <c r="D5" s="6"/>
      <c r="E5" s="6"/>
    </row>
    <row r="6" customFormat="false" ht="60" hidden="false" customHeight="true" outlineLevel="0" collapsed="false">
      <c r="B6" s="119" t="s">
        <v>16</v>
      </c>
      <c r="C6" s="120" t="s">
        <v>794</v>
      </c>
      <c r="D6" s="121" t="s">
        <v>795</v>
      </c>
      <c r="E6" s="122" t="s">
        <v>796</v>
      </c>
    </row>
    <row r="7" customFormat="false" ht="33" hidden="false" customHeight="true" outlineLevel="0" collapsed="false">
      <c r="B7" s="119" t="s">
        <v>16</v>
      </c>
      <c r="C7" s="120" t="s">
        <v>797</v>
      </c>
      <c r="D7" s="121" t="s">
        <v>798</v>
      </c>
      <c r="E7" s="122"/>
    </row>
    <row r="8" customFormat="false" ht="46.5" hidden="false" customHeight="true" outlineLevel="0" collapsed="false">
      <c r="B8" s="119" t="s">
        <v>16</v>
      </c>
      <c r="C8" s="120" t="s">
        <v>799</v>
      </c>
      <c r="D8" s="121" t="s">
        <v>800</v>
      </c>
      <c r="E8" s="122" t="s">
        <v>801</v>
      </c>
    </row>
    <row r="9" customFormat="false" ht="33" hidden="false" customHeight="true" outlineLevel="0" collapsed="false">
      <c r="B9" s="119" t="s">
        <v>16</v>
      </c>
      <c r="C9" s="120" t="s">
        <v>802</v>
      </c>
      <c r="D9" s="121" t="s">
        <v>803</v>
      </c>
      <c r="E9" s="122"/>
    </row>
    <row r="10" customFormat="false" ht="19.5" hidden="false" customHeight="true" outlineLevel="0" collapsed="false">
      <c r="B10" s="63" t="s">
        <v>804</v>
      </c>
      <c r="C10" s="6"/>
      <c r="D10" s="6"/>
      <c r="E10" s="6"/>
    </row>
    <row r="11" customFormat="false" ht="46.5" hidden="false" customHeight="true" outlineLevel="0" collapsed="false">
      <c r="B11" s="119" t="s">
        <v>16</v>
      </c>
      <c r="C11" s="120" t="s">
        <v>805</v>
      </c>
      <c r="D11" s="121" t="s">
        <v>806</v>
      </c>
      <c r="E11" s="122" t="s">
        <v>807</v>
      </c>
    </row>
    <row r="12" customFormat="false" ht="33" hidden="false" customHeight="true" outlineLevel="0" collapsed="false">
      <c r="B12" s="119" t="s">
        <v>16</v>
      </c>
      <c r="C12" s="120" t="s">
        <v>808</v>
      </c>
      <c r="D12" s="121" t="s">
        <v>809</v>
      </c>
      <c r="E12" s="122"/>
    </row>
    <row r="13" customFormat="false" ht="19.5" hidden="false" customHeight="true" outlineLevel="0" collapsed="false">
      <c r="B13" s="63" t="s">
        <v>810</v>
      </c>
      <c r="C13" s="6"/>
      <c r="D13" s="6"/>
      <c r="E13" s="6"/>
    </row>
    <row r="14" customFormat="false" ht="33" hidden="false" customHeight="true" outlineLevel="0" collapsed="false">
      <c r="B14" s="119" t="s">
        <v>16</v>
      </c>
      <c r="C14" s="120" t="s">
        <v>811</v>
      </c>
      <c r="D14" s="121" t="s">
        <v>812</v>
      </c>
      <c r="E14" s="122"/>
    </row>
    <row r="15" customFormat="false" ht="33" hidden="false" customHeight="true" outlineLevel="0" collapsed="false">
      <c r="B15" s="119" t="s">
        <v>16</v>
      </c>
      <c r="C15" s="120" t="s">
        <v>813</v>
      </c>
      <c r="D15" s="121" t="s">
        <v>814</v>
      </c>
      <c r="E15" s="122" t="s">
        <v>815</v>
      </c>
    </row>
    <row r="16" customFormat="false" ht="33" hidden="false" customHeight="true" outlineLevel="0" collapsed="false">
      <c r="B16" s="119" t="s">
        <v>16</v>
      </c>
      <c r="C16" s="120" t="s">
        <v>816</v>
      </c>
      <c r="D16" s="121" t="s">
        <v>817</v>
      </c>
      <c r="E16" s="122"/>
    </row>
    <row r="17" customFormat="false" ht="19.5" hidden="false" customHeight="true" outlineLevel="0" collapsed="false">
      <c r="B17" s="63" t="s">
        <v>818</v>
      </c>
      <c r="C17" s="6"/>
      <c r="D17" s="6"/>
      <c r="E17" s="6"/>
    </row>
    <row r="18" customFormat="false" ht="46.5" hidden="false" customHeight="true" outlineLevel="0" collapsed="false">
      <c r="B18" s="119" t="s">
        <v>16</v>
      </c>
      <c r="C18" s="120" t="s">
        <v>819</v>
      </c>
      <c r="D18" s="121" t="s">
        <v>820</v>
      </c>
      <c r="E18" s="122" t="s">
        <v>821</v>
      </c>
    </row>
    <row r="19" customFormat="false" ht="33" hidden="false" customHeight="true" outlineLevel="0" collapsed="false">
      <c r="B19" s="119" t="s">
        <v>16</v>
      </c>
      <c r="C19" s="120" t="s">
        <v>822</v>
      </c>
      <c r="D19" s="121" t="s">
        <v>823</v>
      </c>
      <c r="E19" s="122"/>
    </row>
    <row r="20" customFormat="false" ht="33" hidden="false" customHeight="true" outlineLevel="0" collapsed="false">
      <c r="B20" s="119" t="s">
        <v>16</v>
      </c>
      <c r="C20" s="120" t="s">
        <v>824</v>
      </c>
      <c r="D20" s="121" t="s">
        <v>825</v>
      </c>
      <c r="E20" s="122" t="s">
        <v>826</v>
      </c>
    </row>
    <row r="21" customFormat="false" ht="46.5" hidden="false" customHeight="true" outlineLevel="0" collapsed="false">
      <c r="B21" s="119" t="s">
        <v>16</v>
      </c>
      <c r="C21" s="120" t="s">
        <v>827</v>
      </c>
      <c r="D21" s="121" t="s">
        <v>828</v>
      </c>
      <c r="E21" s="122" t="s">
        <v>829</v>
      </c>
    </row>
    <row r="22" customFormat="false" ht="19.5" hidden="false" customHeight="true" outlineLevel="0" collapsed="false">
      <c r="B22" s="63" t="s">
        <v>830</v>
      </c>
      <c r="C22" s="6"/>
      <c r="D22" s="6"/>
      <c r="E22" s="6"/>
    </row>
    <row r="23" customFormat="false" ht="46.5" hidden="false" customHeight="true" outlineLevel="0" collapsed="false">
      <c r="B23" s="119" t="s">
        <v>16</v>
      </c>
      <c r="C23" s="120" t="s">
        <v>831</v>
      </c>
      <c r="D23" s="121" t="s">
        <v>832</v>
      </c>
      <c r="E23" s="122" t="s">
        <v>833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2026-10-14T20:21:33Z</dcterms:created>
  <dc:creator>openpyxl</dc:creator>
  <dc:description/>
  <dc:language>en-US</dc:language>
  <cp:lastModifiedBy/>
  <dcterms:modified xsi:type="dcterms:W3CDTF">2026-10-14T15:21:36Z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